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4"/>
  </bookViews>
  <sheets>
    <sheet name="nevezések" sheetId="1" r:id="rId1"/>
    <sheet name="tabella" sheetId="2" r:id="rId2"/>
    <sheet name="mérkőzések" sheetId="3" r:id="rId3"/>
    <sheet name="Munka1" sheetId="4" r:id="rId4"/>
    <sheet name="Munka2" sheetId="5" r:id="rId5"/>
  </sheets>
  <calcPr calcId="125725"/>
</workbook>
</file>

<file path=xl/calcChain.xml><?xml version="1.0" encoding="utf-8"?>
<calcChain xmlns="http://schemas.openxmlformats.org/spreadsheetml/2006/main">
  <c r="L30" i="5"/>
  <c r="N30" s="1"/>
  <c r="L29"/>
  <c r="N29" s="1"/>
  <c r="L22"/>
  <c r="N22" s="1"/>
  <c r="L28"/>
  <c r="N28" s="1"/>
  <c r="L21"/>
  <c r="N21" s="1"/>
  <c r="L33"/>
  <c r="N33" s="1"/>
  <c r="L27"/>
  <c r="N27" s="1"/>
  <c r="L20"/>
  <c r="N20" s="1"/>
  <c r="L19"/>
  <c r="N19" s="1"/>
  <c r="L23"/>
  <c r="N23" s="1"/>
  <c r="L26"/>
  <c r="N26" s="1"/>
  <c r="L24"/>
  <c r="N24" s="1"/>
  <c r="L31"/>
  <c r="N31" s="1"/>
  <c r="L25"/>
  <c r="N25" s="1"/>
  <c r="L14"/>
  <c r="N14" s="1"/>
  <c r="L13"/>
  <c r="N13" s="1"/>
  <c r="L6"/>
  <c r="N6" s="1"/>
  <c r="L8"/>
  <c r="N8" s="1"/>
  <c r="L11"/>
  <c r="N11" s="1"/>
  <c r="L18"/>
  <c r="N18" s="1"/>
  <c r="L17"/>
  <c r="N17" s="1"/>
  <c r="L32"/>
  <c r="N32" s="1"/>
  <c r="L15"/>
  <c r="N15" s="1"/>
  <c r="L7"/>
  <c r="N7" s="1"/>
  <c r="L16"/>
  <c r="N16" s="1"/>
  <c r="L3"/>
  <c r="N3" s="1"/>
  <c r="L5"/>
  <c r="N5" s="1"/>
  <c r="L12"/>
  <c r="N12" s="1"/>
  <c r="L1"/>
  <c r="N1" s="1"/>
  <c r="L9"/>
  <c r="N9" s="1"/>
  <c r="L10"/>
  <c r="N10" s="1"/>
  <c r="L4"/>
  <c r="N4" s="1"/>
  <c r="L2"/>
  <c r="N2" s="1"/>
  <c r="M53" i="4"/>
  <c r="M52"/>
  <c r="M51"/>
  <c r="M48"/>
  <c r="M47"/>
  <c r="M46"/>
  <c r="M43"/>
  <c r="M42"/>
  <c r="M41"/>
  <c r="M38"/>
  <c r="M37"/>
  <c r="M36"/>
  <c r="M35"/>
  <c r="M32"/>
  <c r="M31"/>
  <c r="M30"/>
  <c r="M29"/>
  <c r="M26"/>
  <c r="M25"/>
  <c r="M24"/>
  <c r="M21"/>
  <c r="M20"/>
  <c r="M19"/>
  <c r="M16"/>
  <c r="M15"/>
  <c r="M14"/>
  <c r="M11"/>
  <c r="M10"/>
  <c r="M9"/>
  <c r="M8"/>
  <c r="M5"/>
  <c r="M4"/>
  <c r="M3"/>
  <c r="K4"/>
  <c r="K5"/>
  <c r="K8"/>
  <c r="K9"/>
  <c r="K10"/>
  <c r="K11"/>
  <c r="K14"/>
  <c r="K15"/>
  <c r="K16"/>
  <c r="K19"/>
  <c r="K20"/>
  <c r="K21"/>
  <c r="K24"/>
  <c r="K25"/>
  <c r="K26"/>
  <c r="K29"/>
  <c r="K30"/>
  <c r="K31"/>
  <c r="K32"/>
  <c r="K35"/>
  <c r="K36"/>
  <c r="K37"/>
  <c r="K38"/>
  <c r="K41"/>
  <c r="K42"/>
  <c r="K43"/>
  <c r="K46"/>
  <c r="K47"/>
  <c r="K48"/>
  <c r="K51"/>
  <c r="K52"/>
  <c r="K53"/>
  <c r="K3"/>
  <c r="R66" i="2"/>
  <c r="L66"/>
  <c r="R65"/>
  <c r="L65"/>
  <c r="R64"/>
  <c r="L64"/>
  <c r="R63"/>
  <c r="L63"/>
  <c r="R62"/>
  <c r="L62"/>
  <c r="R60"/>
  <c r="L60"/>
  <c r="R59"/>
  <c r="L59"/>
  <c r="R58"/>
  <c r="L58"/>
  <c r="R57"/>
  <c r="L57"/>
  <c r="R56"/>
  <c r="L56"/>
  <c r="R54"/>
  <c r="L54"/>
  <c r="R53"/>
  <c r="L53"/>
  <c r="R52"/>
  <c r="L52"/>
  <c r="R51"/>
  <c r="L51"/>
  <c r="R50"/>
  <c r="L50"/>
  <c r="R48"/>
  <c r="L48"/>
  <c r="R47"/>
  <c r="L47"/>
  <c r="R46"/>
  <c r="L46"/>
  <c r="R45"/>
  <c r="L45"/>
  <c r="R44"/>
  <c r="L44"/>
  <c r="R42"/>
  <c r="L42"/>
  <c r="R41"/>
  <c r="L41"/>
  <c r="R40"/>
  <c r="L40"/>
  <c r="R39"/>
  <c r="L39"/>
  <c r="R38"/>
  <c r="L38"/>
  <c r="R36"/>
  <c r="L36"/>
  <c r="R35"/>
  <c r="L35"/>
  <c r="R34"/>
  <c r="L34"/>
  <c r="R33"/>
  <c r="L33"/>
  <c r="R32"/>
  <c r="L32"/>
  <c r="R30"/>
  <c r="L30"/>
  <c r="R29"/>
  <c r="L29"/>
  <c r="R28"/>
  <c r="L28"/>
  <c r="R27"/>
  <c r="L27"/>
  <c r="R26"/>
  <c r="L26"/>
  <c r="R24"/>
  <c r="L24"/>
  <c r="R23"/>
  <c r="L23"/>
  <c r="R22"/>
  <c r="L22"/>
  <c r="R21"/>
  <c r="L21"/>
  <c r="R20"/>
  <c r="L20"/>
  <c r="R18"/>
  <c r="L18"/>
  <c r="R17"/>
  <c r="L17"/>
  <c r="R16"/>
  <c r="L16"/>
  <c r="R15"/>
  <c r="L15"/>
  <c r="R14"/>
  <c r="L14"/>
  <c r="AJ12"/>
  <c r="AI12"/>
  <c r="AK12" s="1"/>
  <c r="AF12"/>
  <c r="AE12"/>
  <c r="AG12" s="1"/>
  <c r="AB12"/>
  <c r="AA12"/>
  <c r="AC12" s="1"/>
  <c r="X12"/>
  <c r="W12"/>
  <c r="Y12" s="1"/>
  <c r="T12"/>
  <c r="S12"/>
  <c r="U12" s="1"/>
  <c r="P12"/>
  <c r="O12"/>
  <c r="Q12" s="1"/>
  <c r="L12"/>
  <c r="K12"/>
  <c r="M12" s="1"/>
  <c r="H12"/>
  <c r="G12"/>
  <c r="I12" s="1"/>
  <c r="D12"/>
  <c r="C12"/>
  <c r="AN11"/>
  <c r="AM11"/>
  <c r="AO11" s="1"/>
  <c r="AF11"/>
  <c r="AE11"/>
  <c r="AG11" s="1"/>
  <c r="AB11"/>
  <c r="AA11"/>
  <c r="AC11" s="1"/>
  <c r="X11"/>
  <c r="W11"/>
  <c r="Y11" s="1"/>
  <c r="T11"/>
  <c r="S11"/>
  <c r="U11" s="1"/>
  <c r="P11"/>
  <c r="O11"/>
  <c r="L11"/>
  <c r="K11"/>
  <c r="M11" s="1"/>
  <c r="H11"/>
  <c r="G11"/>
  <c r="I11" s="1"/>
  <c r="D11"/>
  <c r="C11"/>
  <c r="AN10"/>
  <c r="AM10"/>
  <c r="AO10" s="1"/>
  <c r="AJ10"/>
  <c r="AI10"/>
  <c r="AK10" s="1"/>
  <c r="AB10"/>
  <c r="AA10"/>
  <c r="AC10" s="1"/>
  <c r="X10"/>
  <c r="W10"/>
  <c r="Y10" s="1"/>
  <c r="T10"/>
  <c r="S10"/>
  <c r="U10" s="1"/>
  <c r="P10"/>
  <c r="O10"/>
  <c r="L10"/>
  <c r="K10"/>
  <c r="M10" s="1"/>
  <c r="H10"/>
  <c r="G10"/>
  <c r="I10" s="1"/>
  <c r="D10"/>
  <c r="C10"/>
  <c r="AN9"/>
  <c r="AM9"/>
  <c r="AO9" s="1"/>
  <c r="AJ9"/>
  <c r="AI9"/>
  <c r="AK9" s="1"/>
  <c r="AF9"/>
  <c r="AE9"/>
  <c r="AG9" s="1"/>
  <c r="X9"/>
  <c r="W9"/>
  <c r="Y9" s="1"/>
  <c r="T9"/>
  <c r="S9"/>
  <c r="U9" s="1"/>
  <c r="P9"/>
  <c r="O9"/>
  <c r="L9"/>
  <c r="K9"/>
  <c r="M9" s="1"/>
  <c r="H9"/>
  <c r="G9"/>
  <c r="I9" s="1"/>
  <c r="D9"/>
  <c r="C9"/>
  <c r="AN8"/>
  <c r="AM8"/>
  <c r="AO8" s="1"/>
  <c r="AJ8"/>
  <c r="AI8"/>
  <c r="AK8" s="1"/>
  <c r="AF8"/>
  <c r="AE8"/>
  <c r="AG8" s="1"/>
  <c r="AB8"/>
  <c r="AA8"/>
  <c r="AC8" s="1"/>
  <c r="T8"/>
  <c r="S8"/>
  <c r="U8" s="1"/>
  <c r="P8"/>
  <c r="O8"/>
  <c r="L8"/>
  <c r="K8"/>
  <c r="M8" s="1"/>
  <c r="H8"/>
  <c r="G8"/>
  <c r="I8" s="1"/>
  <c r="D8"/>
  <c r="C8"/>
  <c r="AN7"/>
  <c r="AM7"/>
  <c r="AO7" s="1"/>
  <c r="AJ7"/>
  <c r="AI7"/>
  <c r="AK7" s="1"/>
  <c r="AF7"/>
  <c r="AE7"/>
  <c r="AG7" s="1"/>
  <c r="AB7"/>
  <c r="AA7"/>
  <c r="AC7" s="1"/>
  <c r="X7"/>
  <c r="W7"/>
  <c r="Y7" s="1"/>
  <c r="P7"/>
  <c r="O7"/>
  <c r="L7"/>
  <c r="K7"/>
  <c r="M7" s="1"/>
  <c r="H7"/>
  <c r="G7"/>
  <c r="I7" s="1"/>
  <c r="D7"/>
  <c r="C7"/>
  <c r="AN6"/>
  <c r="AM6"/>
  <c r="AO6" s="1"/>
  <c r="AJ6"/>
  <c r="AI6"/>
  <c r="AK6" s="1"/>
  <c r="AF6"/>
  <c r="AE6"/>
  <c r="AG6" s="1"/>
  <c r="AB6"/>
  <c r="AA6"/>
  <c r="AC6" s="1"/>
  <c r="X6"/>
  <c r="W6"/>
  <c r="T6"/>
  <c r="S6"/>
  <c r="L6"/>
  <c r="K6"/>
  <c r="M6" s="1"/>
  <c r="H6"/>
  <c r="G6"/>
  <c r="I6" s="1"/>
  <c r="D6"/>
  <c r="AV6" s="1"/>
  <c r="C6"/>
  <c r="AN5"/>
  <c r="AM5"/>
  <c r="AO5" s="1"/>
  <c r="AJ5"/>
  <c r="AI5"/>
  <c r="AK5" s="1"/>
  <c r="AF5"/>
  <c r="AE5"/>
  <c r="AG5" s="1"/>
  <c r="AB5"/>
  <c r="AA5"/>
  <c r="AC5" s="1"/>
  <c r="X5"/>
  <c r="W5"/>
  <c r="Y5" s="1"/>
  <c r="T5"/>
  <c r="S5"/>
  <c r="P5"/>
  <c r="O5"/>
  <c r="Q5" s="1"/>
  <c r="H5"/>
  <c r="G5"/>
  <c r="I5" s="1"/>
  <c r="D5"/>
  <c r="C5"/>
  <c r="AN4"/>
  <c r="AM4"/>
  <c r="AO4" s="1"/>
  <c r="AJ4"/>
  <c r="AI4"/>
  <c r="AK4" s="1"/>
  <c r="AF4"/>
  <c r="AE4"/>
  <c r="AG4" s="1"/>
  <c r="AB4"/>
  <c r="AA4"/>
  <c r="X4"/>
  <c r="W4"/>
  <c r="Y4" s="1"/>
  <c r="T4"/>
  <c r="S4"/>
  <c r="P4"/>
  <c r="O4"/>
  <c r="Q4" s="1"/>
  <c r="L4"/>
  <c r="K4"/>
  <c r="D4"/>
  <c r="C4"/>
  <c r="AN3"/>
  <c r="AM3"/>
  <c r="AJ3"/>
  <c r="AI3"/>
  <c r="AK3" s="1"/>
  <c r="AF3"/>
  <c r="AE3"/>
  <c r="AG3" s="1"/>
  <c r="AB3"/>
  <c r="AA3"/>
  <c r="AC3" s="1"/>
  <c r="X3"/>
  <c r="W3"/>
  <c r="Y3" s="1"/>
  <c r="T3"/>
  <c r="S3"/>
  <c r="U3" s="1"/>
  <c r="P3"/>
  <c r="O3"/>
  <c r="Q3" s="1"/>
  <c r="L3"/>
  <c r="K3"/>
  <c r="H3"/>
  <c r="G3"/>
  <c r="AL2"/>
  <c r="AH2"/>
  <c r="AD2"/>
  <c r="Z2"/>
  <c r="V2"/>
  <c r="R2"/>
  <c r="N2"/>
  <c r="J2"/>
  <c r="F2"/>
  <c r="B2"/>
  <c r="AV3" l="1"/>
  <c r="M3"/>
  <c r="AV4"/>
  <c r="M4"/>
  <c r="AV5"/>
  <c r="AU6"/>
  <c r="BA6" s="1"/>
  <c r="AU5"/>
  <c r="BA5" s="1"/>
  <c r="AU7"/>
  <c r="AV7"/>
  <c r="AU8"/>
  <c r="AV8"/>
  <c r="AC4"/>
  <c r="Y6"/>
  <c r="AU9"/>
  <c r="AV9"/>
  <c r="AU10"/>
  <c r="AV10"/>
  <c r="AU11"/>
  <c r="AU4"/>
  <c r="BA4" s="1"/>
  <c r="AV11"/>
  <c r="AO3"/>
  <c r="AV12"/>
  <c r="AU3"/>
  <c r="BA3" s="1"/>
  <c r="U4"/>
  <c r="U5"/>
  <c r="AU12"/>
  <c r="BA12" s="1"/>
  <c r="U6"/>
  <c r="Q7"/>
  <c r="Q8"/>
  <c r="Q9"/>
  <c r="Q10"/>
  <c r="Q11"/>
  <c r="I3"/>
  <c r="AT3" s="1"/>
  <c r="AR3"/>
  <c r="E4"/>
  <c r="AS4" s="1"/>
  <c r="AR4"/>
  <c r="E5"/>
  <c r="AT5" s="1"/>
  <c r="E6"/>
  <c r="AS6" s="1"/>
  <c r="E7"/>
  <c r="AT7" s="1"/>
  <c r="E8"/>
  <c r="AS8" s="1"/>
  <c r="E9"/>
  <c r="AT9" s="1"/>
  <c r="E10"/>
  <c r="AS10" s="1"/>
  <c r="E11"/>
  <c r="AT11" s="1"/>
  <c r="E12"/>
  <c r="AT12" s="1"/>
  <c r="AR12"/>
  <c r="AR5" l="1"/>
  <c r="AR6"/>
  <c r="AW6" s="1"/>
  <c r="AR7"/>
  <c r="AR8"/>
  <c r="AW8" s="1"/>
  <c r="BA7"/>
  <c r="BA8"/>
  <c r="AR9"/>
  <c r="AR10"/>
  <c r="AW10" s="1"/>
  <c r="BA9"/>
  <c r="AR11"/>
  <c r="BA11"/>
  <c r="BA10"/>
  <c r="AW4"/>
  <c r="AS12"/>
  <c r="AW12" s="1"/>
  <c r="AT10"/>
  <c r="AT8"/>
  <c r="AQ8" s="1"/>
  <c r="AT6"/>
  <c r="AQ6" s="1"/>
  <c r="AS11"/>
  <c r="AQ11" s="1"/>
  <c r="AS9"/>
  <c r="AW9" s="1"/>
  <c r="AS7"/>
  <c r="AQ7" s="1"/>
  <c r="AS3"/>
  <c r="AW3" s="1"/>
  <c r="AT4"/>
  <c r="AQ4" s="1"/>
  <c r="AS5"/>
  <c r="AQ5" s="1"/>
  <c r="AQ10" l="1"/>
  <c r="AQ9"/>
  <c r="AW5"/>
  <c r="AW11"/>
  <c r="AQ3"/>
  <c r="AQ12"/>
  <c r="AW7"/>
  <c r="AY9" s="1"/>
  <c r="AY11" l="1"/>
  <c r="AY6"/>
  <c r="AY5"/>
  <c r="AY10"/>
  <c r="AY12"/>
  <c r="AY8"/>
  <c r="AY4"/>
  <c r="AY3"/>
</calcChain>
</file>

<file path=xl/sharedStrings.xml><?xml version="1.0" encoding="utf-8"?>
<sst xmlns="http://schemas.openxmlformats.org/spreadsheetml/2006/main" count="572" uniqueCount="93">
  <si>
    <t>Józsefváros II </t>
  </si>
  <si>
    <t>SMAFC </t>
  </si>
  <si>
    <t>Vas III</t>
  </si>
  <si>
    <t>Vas IV</t>
  </si>
  <si>
    <t>Maroslele II</t>
  </si>
  <si>
    <t>Újbuda</t>
  </si>
  <si>
    <t>Schuszter Roland</t>
  </si>
  <si>
    <t>Csobay Gábor</t>
  </si>
  <si>
    <t>Nagy Kristóf</t>
  </si>
  <si>
    <t>Mihály Zoltán</t>
  </si>
  <si>
    <t>Böcskei Barnabás</t>
  </si>
  <si>
    <t>Böcskei Imre</t>
  </si>
  <si>
    <t>Inczédy Gergő</t>
  </si>
  <si>
    <t>Dunakanyar III</t>
  </si>
  <si>
    <t>Dobos Attila</t>
  </si>
  <si>
    <t>Szabó Márton</t>
  </si>
  <si>
    <t>Benkő János</t>
  </si>
  <si>
    <t>Meskó-Csépány Krisztián</t>
  </si>
  <si>
    <t>Benyák Albert</t>
  </si>
  <si>
    <t>Maroslele I</t>
  </si>
  <si>
    <t>Papp Tihamér</t>
  </si>
  <si>
    <t>Maczelka László</t>
  </si>
  <si>
    <t>Fejes Ferenc</t>
  </si>
  <si>
    <t>Maczelka Árpád</t>
  </si>
  <si>
    <t>Füzy Csaba</t>
  </si>
  <si>
    <t>Rácz Ferenc</t>
  </si>
  <si>
    <t>Horváth Sándor</t>
  </si>
  <si>
    <t>Lakner Ádám</t>
  </si>
  <si>
    <t>Illés Péter</t>
  </si>
  <si>
    <t>Görcz Gergő</t>
  </si>
  <si>
    <t>Széll Gergő</t>
  </si>
  <si>
    <t>Balázs Máté</t>
  </si>
  <si>
    <t>Debrecen</t>
  </si>
  <si>
    <t>Matkó Péter</t>
  </si>
  <si>
    <t>Pocsay Sándor</t>
  </si>
  <si>
    <t>Kovács Nándor</t>
  </si>
  <si>
    <t>Mészáros Attila</t>
  </si>
  <si>
    <t>Komárom</t>
  </si>
  <si>
    <t>Bedecs Attila</t>
  </si>
  <si>
    <t>Tóth Béla</t>
  </si>
  <si>
    <t>Tóth Imre</t>
  </si>
  <si>
    <t>Fortuna Iván</t>
  </si>
  <si>
    <t>Theodos Sándor</t>
  </si>
  <si>
    <t>Németh István</t>
  </si>
  <si>
    <t>Svolik Tamás</t>
  </si>
  <si>
    <t>Németh Antal</t>
  </si>
  <si>
    <t>Angler Lajos</t>
  </si>
  <si>
    <t>Olcsváry András</t>
  </si>
  <si>
    <t>Verseny neve</t>
  </si>
  <si>
    <t>név</t>
  </si>
  <si>
    <t>m</t>
  </si>
  <si>
    <t>g</t>
  </si>
  <si>
    <t>d</t>
  </si>
  <si>
    <t>v</t>
  </si>
  <si>
    <t>l</t>
  </si>
  <si>
    <t>k</t>
  </si>
  <si>
    <t>p</t>
  </si>
  <si>
    <t>h</t>
  </si>
  <si>
    <t>gk</t>
  </si>
  <si>
    <t xml:space="preserve"> </t>
  </si>
  <si>
    <t>09.40</t>
  </si>
  <si>
    <t>10.20</t>
  </si>
  <si>
    <t>11.00</t>
  </si>
  <si>
    <t>11.40</t>
  </si>
  <si>
    <t>12.20</t>
  </si>
  <si>
    <t>13.00</t>
  </si>
  <si>
    <t>13.40</t>
  </si>
  <si>
    <t>14.20</t>
  </si>
  <si>
    <t>15.00</t>
  </si>
  <si>
    <t>15.40</t>
  </si>
  <si>
    <t>16.20</t>
  </si>
  <si>
    <t>17.00</t>
  </si>
  <si>
    <t>1.</t>
  </si>
  <si>
    <t>2.</t>
  </si>
  <si>
    <t>4.</t>
  </si>
  <si>
    <t>5.</t>
  </si>
  <si>
    <t>7.</t>
  </si>
  <si>
    <t>9.</t>
  </si>
  <si>
    <t>10.</t>
  </si>
  <si>
    <t>11.</t>
  </si>
  <si>
    <t>12.</t>
  </si>
  <si>
    <t>14.</t>
  </si>
  <si>
    <t>15.</t>
  </si>
  <si>
    <t>16.</t>
  </si>
  <si>
    <t>17.</t>
  </si>
  <si>
    <t>20.</t>
  </si>
  <si>
    <t>23.</t>
  </si>
  <si>
    <t>24.</t>
  </si>
  <si>
    <t>25.</t>
  </si>
  <si>
    <t>27.</t>
  </si>
  <si>
    <t>30.</t>
  </si>
  <si>
    <t>31.</t>
  </si>
  <si>
    <t>32.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</si>
</sst>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2"/>
      <color rgb="FF1D212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D212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61"/>
      <name val="Arial CE"/>
      <charset val="238"/>
    </font>
    <font>
      <sz val="12"/>
      <color indexed="62"/>
      <name val="Arial CE"/>
      <charset val="238"/>
    </font>
    <font>
      <i/>
      <sz val="12"/>
      <name val="Arial CE"/>
      <charset val="238"/>
    </font>
    <font>
      <sz val="6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color indexed="43"/>
      <name val="Arial CE"/>
      <charset val="238"/>
    </font>
    <font>
      <vertAlign val="superscript"/>
      <sz val="9"/>
      <name val="Arial CE"/>
      <charset val="238"/>
    </font>
    <font>
      <b/>
      <i/>
      <sz val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i/>
      <sz val="10"/>
      <color indexed="43"/>
      <name val="Arial CE"/>
      <charset val="238"/>
    </font>
    <font>
      <sz val="10"/>
      <color indexed="21"/>
      <name val="Arial CE"/>
      <charset val="238"/>
    </font>
    <font>
      <b/>
      <sz val="20"/>
      <color indexed="21"/>
      <name val="Arial CE"/>
      <charset val="238"/>
    </font>
    <font>
      <b/>
      <sz val="10"/>
      <color indexed="13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1D212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1D212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bgColor indexed="61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/>
    <xf numFmtId="14" fontId="5" fillId="2" borderId="0" xfId="0" applyNumberFormat="1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0" fillId="0" borderId="5" xfId="0" applyBorder="1"/>
    <xf numFmtId="0" fontId="9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Fill="1"/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3" borderId="1" xfId="0" applyFill="1" applyBorder="1"/>
    <xf numFmtId="0" fontId="0" fillId="3" borderId="9" xfId="0" applyFill="1" applyBorder="1"/>
    <xf numFmtId="0" fontId="16" fillId="0" borderId="1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/>
    </xf>
    <xf numFmtId="0" fontId="16" fillId="0" borderId="9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1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6" fillId="0" borderId="14" xfId="0" applyFont="1" applyBorder="1" applyAlignment="1">
      <alignment horizontal="right" vertical="top"/>
    </xf>
    <xf numFmtId="0" fontId="16" fillId="0" borderId="12" xfId="0" applyFont="1" applyBorder="1" applyAlignment="1">
      <alignment horizontal="left" vertical="top"/>
    </xf>
    <xf numFmtId="0" fontId="0" fillId="3" borderId="14" xfId="0" applyFill="1" applyBorder="1"/>
    <xf numFmtId="0" fontId="0" fillId="3" borderId="10" xfId="0" applyFill="1" applyBorder="1"/>
    <xf numFmtId="0" fontId="16" fillId="0" borderId="10" xfId="0" applyFont="1" applyBorder="1" applyAlignment="1">
      <alignment horizontal="left" vertical="top"/>
    </xf>
    <xf numFmtId="0" fontId="0" fillId="0" borderId="15" xfId="0" applyBorder="1"/>
    <xf numFmtId="0" fontId="9" fillId="0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top"/>
    </xf>
    <xf numFmtId="0" fontId="0" fillId="0" borderId="17" xfId="0" applyBorder="1"/>
    <xf numFmtId="0" fontId="9" fillId="0" borderId="18" xfId="0" applyFont="1" applyFill="1" applyBorder="1" applyAlignment="1">
      <alignment horizontal="center" vertical="center"/>
    </xf>
    <xf numFmtId="0" fontId="0" fillId="0" borderId="0" xfId="0" applyBorder="1"/>
    <xf numFmtId="0" fontId="16" fillId="0" borderId="8" xfId="0" applyFont="1" applyBorder="1" applyAlignment="1">
      <alignment horizontal="right" vertical="top"/>
    </xf>
    <xf numFmtId="0" fontId="0" fillId="0" borderId="12" xfId="0" applyBorder="1" applyAlignment="1">
      <alignment horizontal="center" vertical="center"/>
    </xf>
    <xf numFmtId="0" fontId="0" fillId="3" borderId="8" xfId="0" applyFill="1" applyBorder="1"/>
    <xf numFmtId="0" fontId="0" fillId="3" borderId="12" xfId="0" applyFill="1" applyBorder="1"/>
    <xf numFmtId="0" fontId="16" fillId="0" borderId="19" xfId="0" applyFont="1" applyBorder="1" applyAlignment="1">
      <alignment horizontal="right" vertical="top"/>
    </xf>
    <xf numFmtId="0" fontId="0" fillId="0" borderId="20" xfId="0" applyBorder="1" applyAlignment="1">
      <alignment horizontal="center" vertical="center"/>
    </xf>
    <xf numFmtId="0" fontId="16" fillId="0" borderId="20" xfId="0" applyFont="1" applyBorder="1" applyAlignment="1">
      <alignment horizontal="left" vertical="top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1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2" xfId="0" applyFill="1" applyBorder="1"/>
    <xf numFmtId="0" fontId="18" fillId="0" borderId="2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top"/>
    </xf>
    <xf numFmtId="0" fontId="7" fillId="0" borderId="0" xfId="0" applyFont="1" applyBorder="1"/>
    <xf numFmtId="0" fontId="23" fillId="0" borderId="0" xfId="0" applyFont="1" applyBorder="1"/>
    <xf numFmtId="0" fontId="0" fillId="0" borderId="0" xfId="0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>
      <alignment horizontal="right" vertical="top"/>
    </xf>
    <xf numFmtId="0" fontId="0" fillId="4" borderId="0" xfId="0" applyFill="1" applyBorder="1"/>
    <xf numFmtId="0" fontId="23" fillId="0" borderId="0" xfId="0" applyFont="1" applyBorder="1" applyAlignment="1">
      <alignment horizontal="center"/>
    </xf>
    <xf numFmtId="0" fontId="2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/>
    <xf numFmtId="0" fontId="23" fillId="4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top"/>
    </xf>
    <xf numFmtId="0" fontId="0" fillId="5" borderId="0" xfId="0" applyFill="1" applyBorder="1"/>
    <xf numFmtId="0" fontId="25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5" borderId="0" xfId="0" applyFill="1"/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 vertical="center"/>
    </xf>
    <xf numFmtId="0" fontId="0" fillId="0" borderId="23" xfId="0" applyBorder="1"/>
    <xf numFmtId="0" fontId="1" fillId="0" borderId="23" xfId="0" applyFont="1" applyBorder="1"/>
    <xf numFmtId="0" fontId="4" fillId="0" borderId="23" xfId="0" applyFont="1" applyBorder="1"/>
    <xf numFmtId="0" fontId="2" fillId="0" borderId="23" xfId="0" applyFont="1" applyBorder="1"/>
    <xf numFmtId="0" fontId="3" fillId="0" borderId="23" xfId="0" applyFont="1" applyBorder="1"/>
    <xf numFmtId="16" fontId="2" fillId="0" borderId="23" xfId="0" quotePrefix="1" applyNumberFormat="1" applyFont="1" applyBorder="1"/>
    <xf numFmtId="0" fontId="24" fillId="6" borderId="0" xfId="0" applyFont="1" applyFill="1" applyBorder="1" applyAlignment="1">
      <alignment horizontal="center" vertical="center"/>
    </xf>
    <xf numFmtId="16" fontId="0" fillId="0" borderId="23" xfId="0" quotePrefix="1" applyNumberFormat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</cellXfs>
  <cellStyles count="1">
    <cellStyle name="Normál" xfId="0" builtinId="0"/>
  </cellStyles>
  <dxfs count="3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0</xdr:col>
      <xdr:colOff>295275</xdr:colOff>
      <xdr:row>30</xdr:row>
      <xdr:rowOff>38100</xdr:rowOff>
    </xdr:to>
    <xdr:pic>
      <xdr:nvPicPr>
        <xdr:cNvPr id="2" name="Picture 3" descr="Gombf-Logo-REAKTI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A1048576"/>
    </sheetView>
  </sheetViews>
  <sheetFormatPr defaultRowHeight="24.95" customHeight="1"/>
  <cols>
    <col min="1" max="1" width="25.140625" style="2" customWidth="1"/>
    <col min="2" max="16384" width="9.140625" style="2"/>
  </cols>
  <sheetData>
    <row r="1" spans="1:4" ht="24.95" customHeight="1">
      <c r="A1" s="1" t="s">
        <v>0</v>
      </c>
      <c r="B1" s="4">
        <v>923</v>
      </c>
    </row>
    <row r="2" spans="1:4" ht="24.95" customHeight="1">
      <c r="A2" s="2" t="s">
        <v>6</v>
      </c>
      <c r="B2" s="5">
        <v>350</v>
      </c>
    </row>
    <row r="3" spans="1:4" ht="24.95" customHeight="1">
      <c r="A3" s="2" t="s">
        <v>7</v>
      </c>
      <c r="B3" s="5">
        <v>315</v>
      </c>
    </row>
    <row r="4" spans="1:4" ht="24.95" customHeight="1">
      <c r="A4" s="2" t="s">
        <v>8</v>
      </c>
      <c r="B4" s="5">
        <v>258</v>
      </c>
    </row>
    <row r="5" spans="1:4" ht="24.95" customHeight="1">
      <c r="A5" s="2" t="s">
        <v>9</v>
      </c>
      <c r="B5" s="5">
        <v>174</v>
      </c>
    </row>
    <row r="6" spans="1:4" ht="24.95" customHeight="1">
      <c r="B6" s="5"/>
    </row>
    <row r="7" spans="1:4" ht="24.95" customHeight="1">
      <c r="A7" s="4" t="s">
        <v>37</v>
      </c>
      <c r="B7" s="4">
        <v>918</v>
      </c>
      <c r="C7" s="2">
        <v>10000</v>
      </c>
      <c r="D7" s="2">
        <v>3000</v>
      </c>
    </row>
    <row r="8" spans="1:4" ht="24.95" customHeight="1">
      <c r="A8" s="2" t="s">
        <v>38</v>
      </c>
      <c r="B8" s="2">
        <v>332</v>
      </c>
      <c r="C8" s="2">
        <v>1000</v>
      </c>
    </row>
    <row r="9" spans="1:4" ht="24.95" customHeight="1">
      <c r="A9" s="2" t="s">
        <v>39</v>
      </c>
      <c r="B9" s="2">
        <v>316</v>
      </c>
    </row>
    <row r="10" spans="1:4" ht="24.95" customHeight="1">
      <c r="A10" s="2" t="s">
        <v>40</v>
      </c>
      <c r="B10" s="2">
        <v>270</v>
      </c>
    </row>
    <row r="11" spans="1:4" ht="24.95" customHeight="1">
      <c r="A11" s="2" t="s">
        <v>41</v>
      </c>
      <c r="B11" s="2">
        <v>71</v>
      </c>
      <c r="C11" s="2">
        <v>1000</v>
      </c>
    </row>
    <row r="13" spans="1:4" ht="24.95" customHeight="1">
      <c r="A13" s="1" t="s">
        <v>1</v>
      </c>
      <c r="B13" s="6">
        <v>827</v>
      </c>
      <c r="C13" s="2">
        <v>10000</v>
      </c>
      <c r="D13" s="2">
        <v>3000</v>
      </c>
    </row>
    <row r="14" spans="1:4" ht="24.95" customHeight="1">
      <c r="A14" s="3" t="s">
        <v>10</v>
      </c>
      <c r="B14" s="5">
        <v>307</v>
      </c>
      <c r="C14" s="2">
        <v>1000</v>
      </c>
    </row>
    <row r="15" spans="1:4" ht="24.95" customHeight="1">
      <c r="A15" s="2" t="s">
        <v>11</v>
      </c>
      <c r="B15" s="5">
        <v>265</v>
      </c>
      <c r="C15" s="2">
        <v>1000</v>
      </c>
    </row>
    <row r="16" spans="1:4" ht="24.95" customHeight="1">
      <c r="A16" s="2" t="s">
        <v>24</v>
      </c>
      <c r="B16" s="5">
        <v>255</v>
      </c>
      <c r="C16" s="2">
        <v>1000</v>
      </c>
    </row>
    <row r="17" spans="1:4" ht="24.95" customHeight="1">
      <c r="A17" s="2" t="s">
        <v>12</v>
      </c>
      <c r="B17" s="5">
        <v>174</v>
      </c>
    </row>
    <row r="18" spans="1:4" ht="24.95" customHeight="1">
      <c r="A18" s="2" t="s">
        <v>25</v>
      </c>
      <c r="B18" s="5">
        <v>139</v>
      </c>
    </row>
    <row r="19" spans="1:4" ht="24.95" customHeight="1">
      <c r="B19" s="5"/>
    </row>
    <row r="20" spans="1:4" ht="24.95" customHeight="1">
      <c r="A20" s="4" t="s">
        <v>5</v>
      </c>
      <c r="B20" s="4">
        <v>542</v>
      </c>
      <c r="C20" s="2">
        <v>10000</v>
      </c>
      <c r="D20" s="2">
        <v>3000</v>
      </c>
    </row>
    <row r="21" spans="1:4" ht="24.95" customHeight="1">
      <c r="A21" s="2" t="s">
        <v>42</v>
      </c>
      <c r="B21" s="2">
        <v>259</v>
      </c>
    </row>
    <row r="22" spans="1:4" ht="24.95" customHeight="1">
      <c r="A22" s="2" t="s">
        <v>45</v>
      </c>
      <c r="B22" s="2">
        <v>164</v>
      </c>
      <c r="C22" s="2">
        <v>1000</v>
      </c>
    </row>
    <row r="23" spans="1:4" ht="24.95" customHeight="1">
      <c r="A23" s="2" t="s">
        <v>43</v>
      </c>
      <c r="B23" s="2">
        <v>119</v>
      </c>
    </row>
    <row r="24" spans="1:4" ht="24.95" customHeight="1">
      <c r="A24" s="2" t="s">
        <v>44</v>
      </c>
      <c r="B24" s="2">
        <v>97</v>
      </c>
    </row>
    <row r="26" spans="1:4" ht="24.95" customHeight="1">
      <c r="A26" s="4" t="s">
        <v>19</v>
      </c>
      <c r="B26" s="4">
        <v>452</v>
      </c>
      <c r="C26" s="2">
        <v>10000</v>
      </c>
      <c r="D26" s="2">
        <v>3000</v>
      </c>
    </row>
    <row r="27" spans="1:4" ht="24.95" customHeight="1">
      <c r="A27" s="2" t="s">
        <v>20</v>
      </c>
      <c r="B27" s="2">
        <v>158</v>
      </c>
      <c r="C27" s="2">
        <v>1000</v>
      </c>
    </row>
    <row r="28" spans="1:4" ht="24.95" customHeight="1">
      <c r="A28" s="2" t="s">
        <v>21</v>
      </c>
      <c r="B28" s="2">
        <v>149</v>
      </c>
      <c r="C28" s="2">
        <v>500</v>
      </c>
    </row>
    <row r="29" spans="1:4" ht="24.95" customHeight="1">
      <c r="A29" s="2" t="s">
        <v>22</v>
      </c>
      <c r="B29" s="2">
        <v>145</v>
      </c>
      <c r="C29" s="2">
        <v>500</v>
      </c>
    </row>
    <row r="30" spans="1:4" ht="24.95" customHeight="1">
      <c r="B30" s="5"/>
    </row>
    <row r="31" spans="1:4" ht="24.95" customHeight="1">
      <c r="A31" s="4" t="s">
        <v>2</v>
      </c>
      <c r="B31" s="6">
        <v>423</v>
      </c>
      <c r="D31" s="2">
        <v>3000</v>
      </c>
    </row>
    <row r="32" spans="1:4" ht="24.95" customHeight="1">
      <c r="A32" s="2" t="s">
        <v>16</v>
      </c>
      <c r="B32" s="2">
        <v>196</v>
      </c>
    </row>
    <row r="33" spans="1:4" ht="24.95" customHeight="1">
      <c r="A33" s="2" t="s">
        <v>46</v>
      </c>
      <c r="B33" s="2">
        <v>161</v>
      </c>
    </row>
    <row r="34" spans="1:4" ht="24.95" customHeight="1">
      <c r="A34" s="2" t="s">
        <v>17</v>
      </c>
      <c r="B34" s="2">
        <v>66</v>
      </c>
    </row>
    <row r="35" spans="1:4" ht="24.95" customHeight="1">
      <c r="A35" s="2" t="s">
        <v>27</v>
      </c>
      <c r="B35" s="2">
        <v>63</v>
      </c>
    </row>
    <row r="37" spans="1:4" ht="24.95" customHeight="1">
      <c r="A37" s="4" t="s">
        <v>3</v>
      </c>
      <c r="B37" s="4">
        <v>278</v>
      </c>
      <c r="D37" s="2">
        <v>3000</v>
      </c>
    </row>
    <row r="38" spans="1:4" ht="24.95" customHeight="1">
      <c r="A38" s="2" t="s">
        <v>26</v>
      </c>
      <c r="B38" s="2">
        <v>126</v>
      </c>
    </row>
    <row r="39" spans="1:4" ht="24.95" customHeight="1">
      <c r="A39" s="2" t="s">
        <v>28</v>
      </c>
      <c r="B39" s="2">
        <v>79</v>
      </c>
    </row>
    <row r="40" spans="1:4" ht="24.95" customHeight="1">
      <c r="A40" s="2" t="s">
        <v>18</v>
      </c>
      <c r="B40" s="2">
        <v>73</v>
      </c>
    </row>
    <row r="41" spans="1:4" ht="24.95" customHeight="1">
      <c r="A41" s="2" t="s">
        <v>29</v>
      </c>
      <c r="B41" s="2">
        <v>0</v>
      </c>
    </row>
    <row r="43" spans="1:4" ht="24.95" customHeight="1">
      <c r="A43" s="4" t="s">
        <v>13</v>
      </c>
      <c r="B43" s="6">
        <v>266</v>
      </c>
      <c r="C43" s="2">
        <v>10000</v>
      </c>
      <c r="D43" s="2">
        <v>3000</v>
      </c>
    </row>
    <row r="44" spans="1:4" ht="24.95" customHeight="1">
      <c r="A44" s="2" t="s">
        <v>14</v>
      </c>
      <c r="B44" s="5">
        <v>222</v>
      </c>
      <c r="C44" s="2">
        <v>1000</v>
      </c>
    </row>
    <row r="45" spans="1:4" ht="24.95" customHeight="1">
      <c r="A45" s="2" t="s">
        <v>47</v>
      </c>
      <c r="B45" s="5">
        <v>44</v>
      </c>
      <c r="C45" s="2">
        <v>1000</v>
      </c>
    </row>
    <row r="46" spans="1:4" ht="24.95" customHeight="1">
      <c r="A46" s="2" t="s">
        <v>15</v>
      </c>
      <c r="B46" s="5">
        <v>0</v>
      </c>
    </row>
    <row r="48" spans="1:4" ht="24.95" customHeight="1">
      <c r="A48" s="4" t="s">
        <v>4</v>
      </c>
      <c r="B48" s="4">
        <v>133</v>
      </c>
      <c r="D48" s="2">
        <v>3000</v>
      </c>
    </row>
    <row r="49" spans="1:4" ht="24.95" customHeight="1">
      <c r="A49" s="2" t="s">
        <v>23</v>
      </c>
      <c r="B49" s="2">
        <v>118</v>
      </c>
    </row>
    <row r="50" spans="1:4" ht="24.95" customHeight="1">
      <c r="A50" s="2" t="s">
        <v>30</v>
      </c>
      <c r="B50" s="2">
        <v>15</v>
      </c>
      <c r="C50" s="2">
        <v>500</v>
      </c>
    </row>
    <row r="51" spans="1:4" ht="24.95" customHeight="1">
      <c r="A51" s="2" t="s">
        <v>31</v>
      </c>
      <c r="B51" s="2">
        <v>0</v>
      </c>
      <c r="C51" s="2">
        <v>1000</v>
      </c>
    </row>
    <row r="53" spans="1:4" ht="24.95" customHeight="1">
      <c r="A53" s="4" t="s">
        <v>32</v>
      </c>
      <c r="B53" s="4">
        <v>39</v>
      </c>
      <c r="C53" s="2">
        <v>1000</v>
      </c>
      <c r="D53" s="2">
        <v>3000</v>
      </c>
    </row>
    <row r="54" spans="1:4" ht="24.95" customHeight="1">
      <c r="A54" s="2" t="s">
        <v>33</v>
      </c>
      <c r="B54" s="2">
        <v>32</v>
      </c>
      <c r="C54" s="2">
        <v>1000</v>
      </c>
    </row>
    <row r="55" spans="1:4" ht="24.95" customHeight="1">
      <c r="A55" s="2" t="s">
        <v>34</v>
      </c>
      <c r="B55" s="2">
        <v>7</v>
      </c>
      <c r="C55" s="2">
        <v>1000</v>
      </c>
    </row>
    <row r="56" spans="1:4" ht="24.95" customHeight="1">
      <c r="A56" s="2" t="s">
        <v>35</v>
      </c>
      <c r="B56" s="2">
        <v>0</v>
      </c>
      <c r="C56" s="2">
        <v>1000</v>
      </c>
    </row>
    <row r="57" spans="1:4" ht="24.95" customHeight="1">
      <c r="A57" s="2" t="s">
        <v>36</v>
      </c>
      <c r="B57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67"/>
  <sheetViews>
    <sheetView workbookViewId="0">
      <selection activeCell="BC9" sqref="BC9"/>
    </sheetView>
  </sheetViews>
  <sheetFormatPr defaultColWidth="3" defaultRowHeight="15"/>
  <cols>
    <col min="1" max="1" width="21.28515625" bestFit="1" customWidth="1"/>
    <col min="2" max="14" width="2.85546875" customWidth="1"/>
    <col min="15" max="15" width="4.42578125" customWidth="1"/>
    <col min="16" max="41" width="2.85546875" customWidth="1"/>
    <col min="42" max="42" width="1.42578125" customWidth="1"/>
    <col min="43" max="48" width="3" customWidth="1"/>
    <col min="49" max="49" width="3.85546875" bestFit="1" customWidth="1"/>
    <col min="50" max="50" width="1" customWidth="1"/>
    <col min="51" max="51" width="3" customWidth="1"/>
    <col min="52" max="52" width="1" customWidth="1"/>
    <col min="257" max="257" width="21.28515625" bestFit="1" customWidth="1"/>
    <col min="258" max="297" width="2.85546875" customWidth="1"/>
    <col min="298" max="298" width="1.42578125" customWidth="1"/>
    <col min="299" max="304" width="3" customWidth="1"/>
    <col min="305" max="305" width="3.85546875" bestFit="1" customWidth="1"/>
    <col min="306" max="306" width="1" customWidth="1"/>
    <col min="307" max="307" width="3" customWidth="1"/>
    <col min="308" max="308" width="1" customWidth="1"/>
    <col min="513" max="513" width="21.28515625" bestFit="1" customWidth="1"/>
    <col min="514" max="553" width="2.85546875" customWidth="1"/>
    <col min="554" max="554" width="1.42578125" customWidth="1"/>
    <col min="555" max="560" width="3" customWidth="1"/>
    <col min="561" max="561" width="3.85546875" bestFit="1" customWidth="1"/>
    <col min="562" max="562" width="1" customWidth="1"/>
    <col min="563" max="563" width="3" customWidth="1"/>
    <col min="564" max="564" width="1" customWidth="1"/>
    <col min="769" max="769" width="21.28515625" bestFit="1" customWidth="1"/>
    <col min="770" max="809" width="2.85546875" customWidth="1"/>
    <col min="810" max="810" width="1.42578125" customWidth="1"/>
    <col min="811" max="816" width="3" customWidth="1"/>
    <col min="817" max="817" width="3.85546875" bestFit="1" customWidth="1"/>
    <col min="818" max="818" width="1" customWidth="1"/>
    <col min="819" max="819" width="3" customWidth="1"/>
    <col min="820" max="820" width="1" customWidth="1"/>
    <col min="1025" max="1025" width="21.28515625" bestFit="1" customWidth="1"/>
    <col min="1026" max="1065" width="2.85546875" customWidth="1"/>
    <col min="1066" max="1066" width="1.42578125" customWidth="1"/>
    <col min="1067" max="1072" width="3" customWidth="1"/>
    <col min="1073" max="1073" width="3.85546875" bestFit="1" customWidth="1"/>
    <col min="1074" max="1074" width="1" customWidth="1"/>
    <col min="1075" max="1075" width="3" customWidth="1"/>
    <col min="1076" max="1076" width="1" customWidth="1"/>
    <col min="1281" max="1281" width="21.28515625" bestFit="1" customWidth="1"/>
    <col min="1282" max="1321" width="2.85546875" customWidth="1"/>
    <col min="1322" max="1322" width="1.42578125" customWidth="1"/>
    <col min="1323" max="1328" width="3" customWidth="1"/>
    <col min="1329" max="1329" width="3.85546875" bestFit="1" customWidth="1"/>
    <col min="1330" max="1330" width="1" customWidth="1"/>
    <col min="1331" max="1331" width="3" customWidth="1"/>
    <col min="1332" max="1332" width="1" customWidth="1"/>
    <col min="1537" max="1537" width="21.28515625" bestFit="1" customWidth="1"/>
    <col min="1538" max="1577" width="2.85546875" customWidth="1"/>
    <col min="1578" max="1578" width="1.42578125" customWidth="1"/>
    <col min="1579" max="1584" width="3" customWidth="1"/>
    <col min="1585" max="1585" width="3.85546875" bestFit="1" customWidth="1"/>
    <col min="1586" max="1586" width="1" customWidth="1"/>
    <col min="1587" max="1587" width="3" customWidth="1"/>
    <col min="1588" max="1588" width="1" customWidth="1"/>
    <col min="1793" max="1793" width="21.28515625" bestFit="1" customWidth="1"/>
    <col min="1794" max="1833" width="2.85546875" customWidth="1"/>
    <col min="1834" max="1834" width="1.42578125" customWidth="1"/>
    <col min="1835" max="1840" width="3" customWidth="1"/>
    <col min="1841" max="1841" width="3.85546875" bestFit="1" customWidth="1"/>
    <col min="1842" max="1842" width="1" customWidth="1"/>
    <col min="1843" max="1843" width="3" customWidth="1"/>
    <col min="1844" max="1844" width="1" customWidth="1"/>
    <col min="2049" max="2049" width="21.28515625" bestFit="1" customWidth="1"/>
    <col min="2050" max="2089" width="2.85546875" customWidth="1"/>
    <col min="2090" max="2090" width="1.42578125" customWidth="1"/>
    <col min="2091" max="2096" width="3" customWidth="1"/>
    <col min="2097" max="2097" width="3.85546875" bestFit="1" customWidth="1"/>
    <col min="2098" max="2098" width="1" customWidth="1"/>
    <col min="2099" max="2099" width="3" customWidth="1"/>
    <col min="2100" max="2100" width="1" customWidth="1"/>
    <col min="2305" max="2305" width="21.28515625" bestFit="1" customWidth="1"/>
    <col min="2306" max="2345" width="2.85546875" customWidth="1"/>
    <col min="2346" max="2346" width="1.42578125" customWidth="1"/>
    <col min="2347" max="2352" width="3" customWidth="1"/>
    <col min="2353" max="2353" width="3.85546875" bestFit="1" customWidth="1"/>
    <col min="2354" max="2354" width="1" customWidth="1"/>
    <col min="2355" max="2355" width="3" customWidth="1"/>
    <col min="2356" max="2356" width="1" customWidth="1"/>
    <col min="2561" max="2561" width="21.28515625" bestFit="1" customWidth="1"/>
    <col min="2562" max="2601" width="2.85546875" customWidth="1"/>
    <col min="2602" max="2602" width="1.42578125" customWidth="1"/>
    <col min="2603" max="2608" width="3" customWidth="1"/>
    <col min="2609" max="2609" width="3.85546875" bestFit="1" customWidth="1"/>
    <col min="2610" max="2610" width="1" customWidth="1"/>
    <col min="2611" max="2611" width="3" customWidth="1"/>
    <col min="2612" max="2612" width="1" customWidth="1"/>
    <col min="2817" max="2817" width="21.28515625" bestFit="1" customWidth="1"/>
    <col min="2818" max="2857" width="2.85546875" customWidth="1"/>
    <col min="2858" max="2858" width="1.42578125" customWidth="1"/>
    <col min="2859" max="2864" width="3" customWidth="1"/>
    <col min="2865" max="2865" width="3.85546875" bestFit="1" customWidth="1"/>
    <col min="2866" max="2866" width="1" customWidth="1"/>
    <col min="2867" max="2867" width="3" customWidth="1"/>
    <col min="2868" max="2868" width="1" customWidth="1"/>
    <col min="3073" max="3073" width="21.28515625" bestFit="1" customWidth="1"/>
    <col min="3074" max="3113" width="2.85546875" customWidth="1"/>
    <col min="3114" max="3114" width="1.42578125" customWidth="1"/>
    <col min="3115" max="3120" width="3" customWidth="1"/>
    <col min="3121" max="3121" width="3.85546875" bestFit="1" customWidth="1"/>
    <col min="3122" max="3122" width="1" customWidth="1"/>
    <col min="3123" max="3123" width="3" customWidth="1"/>
    <col min="3124" max="3124" width="1" customWidth="1"/>
    <col min="3329" max="3329" width="21.28515625" bestFit="1" customWidth="1"/>
    <col min="3330" max="3369" width="2.85546875" customWidth="1"/>
    <col min="3370" max="3370" width="1.42578125" customWidth="1"/>
    <col min="3371" max="3376" width="3" customWidth="1"/>
    <col min="3377" max="3377" width="3.85546875" bestFit="1" customWidth="1"/>
    <col min="3378" max="3378" width="1" customWidth="1"/>
    <col min="3379" max="3379" width="3" customWidth="1"/>
    <col min="3380" max="3380" width="1" customWidth="1"/>
    <col min="3585" max="3585" width="21.28515625" bestFit="1" customWidth="1"/>
    <col min="3586" max="3625" width="2.85546875" customWidth="1"/>
    <col min="3626" max="3626" width="1.42578125" customWidth="1"/>
    <col min="3627" max="3632" width="3" customWidth="1"/>
    <col min="3633" max="3633" width="3.85546875" bestFit="1" customWidth="1"/>
    <col min="3634" max="3634" width="1" customWidth="1"/>
    <col min="3635" max="3635" width="3" customWidth="1"/>
    <col min="3636" max="3636" width="1" customWidth="1"/>
    <col min="3841" max="3841" width="21.28515625" bestFit="1" customWidth="1"/>
    <col min="3842" max="3881" width="2.85546875" customWidth="1"/>
    <col min="3882" max="3882" width="1.42578125" customWidth="1"/>
    <col min="3883" max="3888" width="3" customWidth="1"/>
    <col min="3889" max="3889" width="3.85546875" bestFit="1" customWidth="1"/>
    <col min="3890" max="3890" width="1" customWidth="1"/>
    <col min="3891" max="3891" width="3" customWidth="1"/>
    <col min="3892" max="3892" width="1" customWidth="1"/>
    <col min="4097" max="4097" width="21.28515625" bestFit="1" customWidth="1"/>
    <col min="4098" max="4137" width="2.85546875" customWidth="1"/>
    <col min="4138" max="4138" width="1.42578125" customWidth="1"/>
    <col min="4139" max="4144" width="3" customWidth="1"/>
    <col min="4145" max="4145" width="3.85546875" bestFit="1" customWidth="1"/>
    <col min="4146" max="4146" width="1" customWidth="1"/>
    <col min="4147" max="4147" width="3" customWidth="1"/>
    <col min="4148" max="4148" width="1" customWidth="1"/>
    <col min="4353" max="4353" width="21.28515625" bestFit="1" customWidth="1"/>
    <col min="4354" max="4393" width="2.85546875" customWidth="1"/>
    <col min="4394" max="4394" width="1.42578125" customWidth="1"/>
    <col min="4395" max="4400" width="3" customWidth="1"/>
    <col min="4401" max="4401" width="3.85546875" bestFit="1" customWidth="1"/>
    <col min="4402" max="4402" width="1" customWidth="1"/>
    <col min="4403" max="4403" width="3" customWidth="1"/>
    <col min="4404" max="4404" width="1" customWidth="1"/>
    <col min="4609" max="4609" width="21.28515625" bestFit="1" customWidth="1"/>
    <col min="4610" max="4649" width="2.85546875" customWidth="1"/>
    <col min="4650" max="4650" width="1.42578125" customWidth="1"/>
    <col min="4651" max="4656" width="3" customWidth="1"/>
    <col min="4657" max="4657" width="3.85546875" bestFit="1" customWidth="1"/>
    <col min="4658" max="4658" width="1" customWidth="1"/>
    <col min="4659" max="4659" width="3" customWidth="1"/>
    <col min="4660" max="4660" width="1" customWidth="1"/>
    <col min="4865" max="4865" width="21.28515625" bestFit="1" customWidth="1"/>
    <col min="4866" max="4905" width="2.85546875" customWidth="1"/>
    <col min="4906" max="4906" width="1.42578125" customWidth="1"/>
    <col min="4907" max="4912" width="3" customWidth="1"/>
    <col min="4913" max="4913" width="3.85546875" bestFit="1" customWidth="1"/>
    <col min="4914" max="4914" width="1" customWidth="1"/>
    <col min="4915" max="4915" width="3" customWidth="1"/>
    <col min="4916" max="4916" width="1" customWidth="1"/>
    <col min="5121" max="5121" width="21.28515625" bestFit="1" customWidth="1"/>
    <col min="5122" max="5161" width="2.85546875" customWidth="1"/>
    <col min="5162" max="5162" width="1.42578125" customWidth="1"/>
    <col min="5163" max="5168" width="3" customWidth="1"/>
    <col min="5169" max="5169" width="3.85546875" bestFit="1" customWidth="1"/>
    <col min="5170" max="5170" width="1" customWidth="1"/>
    <col min="5171" max="5171" width="3" customWidth="1"/>
    <col min="5172" max="5172" width="1" customWidth="1"/>
    <col min="5377" max="5377" width="21.28515625" bestFit="1" customWidth="1"/>
    <col min="5378" max="5417" width="2.85546875" customWidth="1"/>
    <col min="5418" max="5418" width="1.42578125" customWidth="1"/>
    <col min="5419" max="5424" width="3" customWidth="1"/>
    <col min="5425" max="5425" width="3.85546875" bestFit="1" customWidth="1"/>
    <col min="5426" max="5426" width="1" customWidth="1"/>
    <col min="5427" max="5427" width="3" customWidth="1"/>
    <col min="5428" max="5428" width="1" customWidth="1"/>
    <col min="5633" max="5633" width="21.28515625" bestFit="1" customWidth="1"/>
    <col min="5634" max="5673" width="2.85546875" customWidth="1"/>
    <col min="5674" max="5674" width="1.42578125" customWidth="1"/>
    <col min="5675" max="5680" width="3" customWidth="1"/>
    <col min="5681" max="5681" width="3.85546875" bestFit="1" customWidth="1"/>
    <col min="5682" max="5682" width="1" customWidth="1"/>
    <col min="5683" max="5683" width="3" customWidth="1"/>
    <col min="5684" max="5684" width="1" customWidth="1"/>
    <col min="5889" max="5889" width="21.28515625" bestFit="1" customWidth="1"/>
    <col min="5890" max="5929" width="2.85546875" customWidth="1"/>
    <col min="5930" max="5930" width="1.42578125" customWidth="1"/>
    <col min="5931" max="5936" width="3" customWidth="1"/>
    <col min="5937" max="5937" width="3.85546875" bestFit="1" customWidth="1"/>
    <col min="5938" max="5938" width="1" customWidth="1"/>
    <col min="5939" max="5939" width="3" customWidth="1"/>
    <col min="5940" max="5940" width="1" customWidth="1"/>
    <col min="6145" max="6145" width="21.28515625" bestFit="1" customWidth="1"/>
    <col min="6146" max="6185" width="2.85546875" customWidth="1"/>
    <col min="6186" max="6186" width="1.42578125" customWidth="1"/>
    <col min="6187" max="6192" width="3" customWidth="1"/>
    <col min="6193" max="6193" width="3.85546875" bestFit="1" customWidth="1"/>
    <col min="6194" max="6194" width="1" customWidth="1"/>
    <col min="6195" max="6195" width="3" customWidth="1"/>
    <col min="6196" max="6196" width="1" customWidth="1"/>
    <col min="6401" max="6401" width="21.28515625" bestFit="1" customWidth="1"/>
    <col min="6402" max="6441" width="2.85546875" customWidth="1"/>
    <col min="6442" max="6442" width="1.42578125" customWidth="1"/>
    <col min="6443" max="6448" width="3" customWidth="1"/>
    <col min="6449" max="6449" width="3.85546875" bestFit="1" customWidth="1"/>
    <col min="6450" max="6450" width="1" customWidth="1"/>
    <col min="6451" max="6451" width="3" customWidth="1"/>
    <col min="6452" max="6452" width="1" customWidth="1"/>
    <col min="6657" max="6657" width="21.28515625" bestFit="1" customWidth="1"/>
    <col min="6658" max="6697" width="2.85546875" customWidth="1"/>
    <col min="6698" max="6698" width="1.42578125" customWidth="1"/>
    <col min="6699" max="6704" width="3" customWidth="1"/>
    <col min="6705" max="6705" width="3.85546875" bestFit="1" customWidth="1"/>
    <col min="6706" max="6706" width="1" customWidth="1"/>
    <col min="6707" max="6707" width="3" customWidth="1"/>
    <col min="6708" max="6708" width="1" customWidth="1"/>
    <col min="6913" max="6913" width="21.28515625" bestFit="1" customWidth="1"/>
    <col min="6914" max="6953" width="2.85546875" customWidth="1"/>
    <col min="6954" max="6954" width="1.42578125" customWidth="1"/>
    <col min="6955" max="6960" width="3" customWidth="1"/>
    <col min="6961" max="6961" width="3.85546875" bestFit="1" customWidth="1"/>
    <col min="6962" max="6962" width="1" customWidth="1"/>
    <col min="6963" max="6963" width="3" customWidth="1"/>
    <col min="6964" max="6964" width="1" customWidth="1"/>
    <col min="7169" max="7169" width="21.28515625" bestFit="1" customWidth="1"/>
    <col min="7170" max="7209" width="2.85546875" customWidth="1"/>
    <col min="7210" max="7210" width="1.42578125" customWidth="1"/>
    <col min="7211" max="7216" width="3" customWidth="1"/>
    <col min="7217" max="7217" width="3.85546875" bestFit="1" customWidth="1"/>
    <col min="7218" max="7218" width="1" customWidth="1"/>
    <col min="7219" max="7219" width="3" customWidth="1"/>
    <col min="7220" max="7220" width="1" customWidth="1"/>
    <col min="7425" max="7425" width="21.28515625" bestFit="1" customWidth="1"/>
    <col min="7426" max="7465" width="2.85546875" customWidth="1"/>
    <col min="7466" max="7466" width="1.42578125" customWidth="1"/>
    <col min="7467" max="7472" width="3" customWidth="1"/>
    <col min="7473" max="7473" width="3.85546875" bestFit="1" customWidth="1"/>
    <col min="7474" max="7474" width="1" customWidth="1"/>
    <col min="7475" max="7475" width="3" customWidth="1"/>
    <col min="7476" max="7476" width="1" customWidth="1"/>
    <col min="7681" max="7681" width="21.28515625" bestFit="1" customWidth="1"/>
    <col min="7682" max="7721" width="2.85546875" customWidth="1"/>
    <col min="7722" max="7722" width="1.42578125" customWidth="1"/>
    <col min="7723" max="7728" width="3" customWidth="1"/>
    <col min="7729" max="7729" width="3.85546875" bestFit="1" customWidth="1"/>
    <col min="7730" max="7730" width="1" customWidth="1"/>
    <col min="7731" max="7731" width="3" customWidth="1"/>
    <col min="7732" max="7732" width="1" customWidth="1"/>
    <col min="7937" max="7937" width="21.28515625" bestFit="1" customWidth="1"/>
    <col min="7938" max="7977" width="2.85546875" customWidth="1"/>
    <col min="7978" max="7978" width="1.42578125" customWidth="1"/>
    <col min="7979" max="7984" width="3" customWidth="1"/>
    <col min="7985" max="7985" width="3.85546875" bestFit="1" customWidth="1"/>
    <col min="7986" max="7986" width="1" customWidth="1"/>
    <col min="7987" max="7987" width="3" customWidth="1"/>
    <col min="7988" max="7988" width="1" customWidth="1"/>
    <col min="8193" max="8193" width="21.28515625" bestFit="1" customWidth="1"/>
    <col min="8194" max="8233" width="2.85546875" customWidth="1"/>
    <col min="8234" max="8234" width="1.42578125" customWidth="1"/>
    <col min="8235" max="8240" width="3" customWidth="1"/>
    <col min="8241" max="8241" width="3.85546875" bestFit="1" customWidth="1"/>
    <col min="8242" max="8242" width="1" customWidth="1"/>
    <col min="8243" max="8243" width="3" customWidth="1"/>
    <col min="8244" max="8244" width="1" customWidth="1"/>
    <col min="8449" max="8449" width="21.28515625" bestFit="1" customWidth="1"/>
    <col min="8450" max="8489" width="2.85546875" customWidth="1"/>
    <col min="8490" max="8490" width="1.42578125" customWidth="1"/>
    <col min="8491" max="8496" width="3" customWidth="1"/>
    <col min="8497" max="8497" width="3.85546875" bestFit="1" customWidth="1"/>
    <col min="8498" max="8498" width="1" customWidth="1"/>
    <col min="8499" max="8499" width="3" customWidth="1"/>
    <col min="8500" max="8500" width="1" customWidth="1"/>
    <col min="8705" max="8705" width="21.28515625" bestFit="1" customWidth="1"/>
    <col min="8706" max="8745" width="2.85546875" customWidth="1"/>
    <col min="8746" max="8746" width="1.42578125" customWidth="1"/>
    <col min="8747" max="8752" width="3" customWidth="1"/>
    <col min="8753" max="8753" width="3.85546875" bestFit="1" customWidth="1"/>
    <col min="8754" max="8754" width="1" customWidth="1"/>
    <col min="8755" max="8755" width="3" customWidth="1"/>
    <col min="8756" max="8756" width="1" customWidth="1"/>
    <col min="8961" max="8961" width="21.28515625" bestFit="1" customWidth="1"/>
    <col min="8962" max="9001" width="2.85546875" customWidth="1"/>
    <col min="9002" max="9002" width="1.42578125" customWidth="1"/>
    <col min="9003" max="9008" width="3" customWidth="1"/>
    <col min="9009" max="9009" width="3.85546875" bestFit="1" customWidth="1"/>
    <col min="9010" max="9010" width="1" customWidth="1"/>
    <col min="9011" max="9011" width="3" customWidth="1"/>
    <col min="9012" max="9012" width="1" customWidth="1"/>
    <col min="9217" max="9217" width="21.28515625" bestFit="1" customWidth="1"/>
    <col min="9218" max="9257" width="2.85546875" customWidth="1"/>
    <col min="9258" max="9258" width="1.42578125" customWidth="1"/>
    <col min="9259" max="9264" width="3" customWidth="1"/>
    <col min="9265" max="9265" width="3.85546875" bestFit="1" customWidth="1"/>
    <col min="9266" max="9266" width="1" customWidth="1"/>
    <col min="9267" max="9267" width="3" customWidth="1"/>
    <col min="9268" max="9268" width="1" customWidth="1"/>
    <col min="9473" max="9473" width="21.28515625" bestFit="1" customWidth="1"/>
    <col min="9474" max="9513" width="2.85546875" customWidth="1"/>
    <col min="9514" max="9514" width="1.42578125" customWidth="1"/>
    <col min="9515" max="9520" width="3" customWidth="1"/>
    <col min="9521" max="9521" width="3.85546875" bestFit="1" customWidth="1"/>
    <col min="9522" max="9522" width="1" customWidth="1"/>
    <col min="9523" max="9523" width="3" customWidth="1"/>
    <col min="9524" max="9524" width="1" customWidth="1"/>
    <col min="9729" max="9729" width="21.28515625" bestFit="1" customWidth="1"/>
    <col min="9730" max="9769" width="2.85546875" customWidth="1"/>
    <col min="9770" max="9770" width="1.42578125" customWidth="1"/>
    <col min="9771" max="9776" width="3" customWidth="1"/>
    <col min="9777" max="9777" width="3.85546875" bestFit="1" customWidth="1"/>
    <col min="9778" max="9778" width="1" customWidth="1"/>
    <col min="9779" max="9779" width="3" customWidth="1"/>
    <col min="9780" max="9780" width="1" customWidth="1"/>
    <col min="9985" max="9985" width="21.28515625" bestFit="1" customWidth="1"/>
    <col min="9986" max="10025" width="2.85546875" customWidth="1"/>
    <col min="10026" max="10026" width="1.42578125" customWidth="1"/>
    <col min="10027" max="10032" width="3" customWidth="1"/>
    <col min="10033" max="10033" width="3.85546875" bestFit="1" customWidth="1"/>
    <col min="10034" max="10034" width="1" customWidth="1"/>
    <col min="10035" max="10035" width="3" customWidth="1"/>
    <col min="10036" max="10036" width="1" customWidth="1"/>
    <col min="10241" max="10241" width="21.28515625" bestFit="1" customWidth="1"/>
    <col min="10242" max="10281" width="2.85546875" customWidth="1"/>
    <col min="10282" max="10282" width="1.42578125" customWidth="1"/>
    <col min="10283" max="10288" width="3" customWidth="1"/>
    <col min="10289" max="10289" width="3.85546875" bestFit="1" customWidth="1"/>
    <col min="10290" max="10290" width="1" customWidth="1"/>
    <col min="10291" max="10291" width="3" customWidth="1"/>
    <col min="10292" max="10292" width="1" customWidth="1"/>
    <col min="10497" max="10497" width="21.28515625" bestFit="1" customWidth="1"/>
    <col min="10498" max="10537" width="2.85546875" customWidth="1"/>
    <col min="10538" max="10538" width="1.42578125" customWidth="1"/>
    <col min="10539" max="10544" width="3" customWidth="1"/>
    <col min="10545" max="10545" width="3.85546875" bestFit="1" customWidth="1"/>
    <col min="10546" max="10546" width="1" customWidth="1"/>
    <col min="10547" max="10547" width="3" customWidth="1"/>
    <col min="10548" max="10548" width="1" customWidth="1"/>
    <col min="10753" max="10753" width="21.28515625" bestFit="1" customWidth="1"/>
    <col min="10754" max="10793" width="2.85546875" customWidth="1"/>
    <col min="10794" max="10794" width="1.42578125" customWidth="1"/>
    <col min="10795" max="10800" width="3" customWidth="1"/>
    <col min="10801" max="10801" width="3.85546875" bestFit="1" customWidth="1"/>
    <col min="10802" max="10802" width="1" customWidth="1"/>
    <col min="10803" max="10803" width="3" customWidth="1"/>
    <col min="10804" max="10804" width="1" customWidth="1"/>
    <col min="11009" max="11009" width="21.28515625" bestFit="1" customWidth="1"/>
    <col min="11010" max="11049" width="2.85546875" customWidth="1"/>
    <col min="11050" max="11050" width="1.42578125" customWidth="1"/>
    <col min="11051" max="11056" width="3" customWidth="1"/>
    <col min="11057" max="11057" width="3.85546875" bestFit="1" customWidth="1"/>
    <col min="11058" max="11058" width="1" customWidth="1"/>
    <col min="11059" max="11059" width="3" customWidth="1"/>
    <col min="11060" max="11060" width="1" customWidth="1"/>
    <col min="11265" max="11265" width="21.28515625" bestFit="1" customWidth="1"/>
    <col min="11266" max="11305" width="2.85546875" customWidth="1"/>
    <col min="11306" max="11306" width="1.42578125" customWidth="1"/>
    <col min="11307" max="11312" width="3" customWidth="1"/>
    <col min="11313" max="11313" width="3.85546875" bestFit="1" customWidth="1"/>
    <col min="11314" max="11314" width="1" customWidth="1"/>
    <col min="11315" max="11315" width="3" customWidth="1"/>
    <col min="11316" max="11316" width="1" customWidth="1"/>
    <col min="11521" max="11521" width="21.28515625" bestFit="1" customWidth="1"/>
    <col min="11522" max="11561" width="2.85546875" customWidth="1"/>
    <col min="11562" max="11562" width="1.42578125" customWidth="1"/>
    <col min="11563" max="11568" width="3" customWidth="1"/>
    <col min="11569" max="11569" width="3.85546875" bestFit="1" customWidth="1"/>
    <col min="11570" max="11570" width="1" customWidth="1"/>
    <col min="11571" max="11571" width="3" customWidth="1"/>
    <col min="11572" max="11572" width="1" customWidth="1"/>
    <col min="11777" max="11777" width="21.28515625" bestFit="1" customWidth="1"/>
    <col min="11778" max="11817" width="2.85546875" customWidth="1"/>
    <col min="11818" max="11818" width="1.42578125" customWidth="1"/>
    <col min="11819" max="11824" width="3" customWidth="1"/>
    <col min="11825" max="11825" width="3.85546875" bestFit="1" customWidth="1"/>
    <col min="11826" max="11826" width="1" customWidth="1"/>
    <col min="11827" max="11827" width="3" customWidth="1"/>
    <col min="11828" max="11828" width="1" customWidth="1"/>
    <col min="12033" max="12033" width="21.28515625" bestFit="1" customWidth="1"/>
    <col min="12034" max="12073" width="2.85546875" customWidth="1"/>
    <col min="12074" max="12074" width="1.42578125" customWidth="1"/>
    <col min="12075" max="12080" width="3" customWidth="1"/>
    <col min="12081" max="12081" width="3.85546875" bestFit="1" customWidth="1"/>
    <col min="12082" max="12082" width="1" customWidth="1"/>
    <col min="12083" max="12083" width="3" customWidth="1"/>
    <col min="12084" max="12084" width="1" customWidth="1"/>
    <col min="12289" max="12289" width="21.28515625" bestFit="1" customWidth="1"/>
    <col min="12290" max="12329" width="2.85546875" customWidth="1"/>
    <col min="12330" max="12330" width="1.42578125" customWidth="1"/>
    <col min="12331" max="12336" width="3" customWidth="1"/>
    <col min="12337" max="12337" width="3.85546875" bestFit="1" customWidth="1"/>
    <col min="12338" max="12338" width="1" customWidth="1"/>
    <col min="12339" max="12339" width="3" customWidth="1"/>
    <col min="12340" max="12340" width="1" customWidth="1"/>
    <col min="12545" max="12545" width="21.28515625" bestFit="1" customWidth="1"/>
    <col min="12546" max="12585" width="2.85546875" customWidth="1"/>
    <col min="12586" max="12586" width="1.42578125" customWidth="1"/>
    <col min="12587" max="12592" width="3" customWidth="1"/>
    <col min="12593" max="12593" width="3.85546875" bestFit="1" customWidth="1"/>
    <col min="12594" max="12594" width="1" customWidth="1"/>
    <col min="12595" max="12595" width="3" customWidth="1"/>
    <col min="12596" max="12596" width="1" customWidth="1"/>
    <col min="12801" max="12801" width="21.28515625" bestFit="1" customWidth="1"/>
    <col min="12802" max="12841" width="2.85546875" customWidth="1"/>
    <col min="12842" max="12842" width="1.42578125" customWidth="1"/>
    <col min="12843" max="12848" width="3" customWidth="1"/>
    <col min="12849" max="12849" width="3.85546875" bestFit="1" customWidth="1"/>
    <col min="12850" max="12850" width="1" customWidth="1"/>
    <col min="12851" max="12851" width="3" customWidth="1"/>
    <col min="12852" max="12852" width="1" customWidth="1"/>
    <col min="13057" max="13057" width="21.28515625" bestFit="1" customWidth="1"/>
    <col min="13058" max="13097" width="2.85546875" customWidth="1"/>
    <col min="13098" max="13098" width="1.42578125" customWidth="1"/>
    <col min="13099" max="13104" width="3" customWidth="1"/>
    <col min="13105" max="13105" width="3.85546875" bestFit="1" customWidth="1"/>
    <col min="13106" max="13106" width="1" customWidth="1"/>
    <col min="13107" max="13107" width="3" customWidth="1"/>
    <col min="13108" max="13108" width="1" customWidth="1"/>
    <col min="13313" max="13313" width="21.28515625" bestFit="1" customWidth="1"/>
    <col min="13314" max="13353" width="2.85546875" customWidth="1"/>
    <col min="13354" max="13354" width="1.42578125" customWidth="1"/>
    <col min="13355" max="13360" width="3" customWidth="1"/>
    <col min="13361" max="13361" width="3.85546875" bestFit="1" customWidth="1"/>
    <col min="13362" max="13362" width="1" customWidth="1"/>
    <col min="13363" max="13363" width="3" customWidth="1"/>
    <col min="13364" max="13364" width="1" customWidth="1"/>
    <col min="13569" max="13569" width="21.28515625" bestFit="1" customWidth="1"/>
    <col min="13570" max="13609" width="2.85546875" customWidth="1"/>
    <col min="13610" max="13610" width="1.42578125" customWidth="1"/>
    <col min="13611" max="13616" width="3" customWidth="1"/>
    <col min="13617" max="13617" width="3.85546875" bestFit="1" customWidth="1"/>
    <col min="13618" max="13618" width="1" customWidth="1"/>
    <col min="13619" max="13619" width="3" customWidth="1"/>
    <col min="13620" max="13620" width="1" customWidth="1"/>
    <col min="13825" max="13825" width="21.28515625" bestFit="1" customWidth="1"/>
    <col min="13826" max="13865" width="2.85546875" customWidth="1"/>
    <col min="13866" max="13866" width="1.42578125" customWidth="1"/>
    <col min="13867" max="13872" width="3" customWidth="1"/>
    <col min="13873" max="13873" width="3.85546875" bestFit="1" customWidth="1"/>
    <col min="13874" max="13874" width="1" customWidth="1"/>
    <col min="13875" max="13875" width="3" customWidth="1"/>
    <col min="13876" max="13876" width="1" customWidth="1"/>
    <col min="14081" max="14081" width="21.28515625" bestFit="1" customWidth="1"/>
    <col min="14082" max="14121" width="2.85546875" customWidth="1"/>
    <col min="14122" max="14122" width="1.42578125" customWidth="1"/>
    <col min="14123" max="14128" width="3" customWidth="1"/>
    <col min="14129" max="14129" width="3.85546875" bestFit="1" customWidth="1"/>
    <col min="14130" max="14130" width="1" customWidth="1"/>
    <col min="14131" max="14131" width="3" customWidth="1"/>
    <col min="14132" max="14132" width="1" customWidth="1"/>
    <col min="14337" max="14337" width="21.28515625" bestFit="1" customWidth="1"/>
    <col min="14338" max="14377" width="2.85546875" customWidth="1"/>
    <col min="14378" max="14378" width="1.42578125" customWidth="1"/>
    <col min="14379" max="14384" width="3" customWidth="1"/>
    <col min="14385" max="14385" width="3.85546875" bestFit="1" customWidth="1"/>
    <col min="14386" max="14386" width="1" customWidth="1"/>
    <col min="14387" max="14387" width="3" customWidth="1"/>
    <col min="14388" max="14388" width="1" customWidth="1"/>
    <col min="14593" max="14593" width="21.28515625" bestFit="1" customWidth="1"/>
    <col min="14594" max="14633" width="2.85546875" customWidth="1"/>
    <col min="14634" max="14634" width="1.42578125" customWidth="1"/>
    <col min="14635" max="14640" width="3" customWidth="1"/>
    <col min="14641" max="14641" width="3.85546875" bestFit="1" customWidth="1"/>
    <col min="14642" max="14642" width="1" customWidth="1"/>
    <col min="14643" max="14643" width="3" customWidth="1"/>
    <col min="14644" max="14644" width="1" customWidth="1"/>
    <col min="14849" max="14849" width="21.28515625" bestFit="1" customWidth="1"/>
    <col min="14850" max="14889" width="2.85546875" customWidth="1"/>
    <col min="14890" max="14890" width="1.42578125" customWidth="1"/>
    <col min="14891" max="14896" width="3" customWidth="1"/>
    <col min="14897" max="14897" width="3.85546875" bestFit="1" customWidth="1"/>
    <col min="14898" max="14898" width="1" customWidth="1"/>
    <col min="14899" max="14899" width="3" customWidth="1"/>
    <col min="14900" max="14900" width="1" customWidth="1"/>
    <col min="15105" max="15105" width="21.28515625" bestFit="1" customWidth="1"/>
    <col min="15106" max="15145" width="2.85546875" customWidth="1"/>
    <col min="15146" max="15146" width="1.42578125" customWidth="1"/>
    <col min="15147" max="15152" width="3" customWidth="1"/>
    <col min="15153" max="15153" width="3.85546875" bestFit="1" customWidth="1"/>
    <col min="15154" max="15154" width="1" customWidth="1"/>
    <col min="15155" max="15155" width="3" customWidth="1"/>
    <col min="15156" max="15156" width="1" customWidth="1"/>
    <col min="15361" max="15361" width="21.28515625" bestFit="1" customWidth="1"/>
    <col min="15362" max="15401" width="2.85546875" customWidth="1"/>
    <col min="15402" max="15402" width="1.42578125" customWidth="1"/>
    <col min="15403" max="15408" width="3" customWidth="1"/>
    <col min="15409" max="15409" width="3.85546875" bestFit="1" customWidth="1"/>
    <col min="15410" max="15410" width="1" customWidth="1"/>
    <col min="15411" max="15411" width="3" customWidth="1"/>
    <col min="15412" max="15412" width="1" customWidth="1"/>
    <col min="15617" max="15617" width="21.28515625" bestFit="1" customWidth="1"/>
    <col min="15618" max="15657" width="2.85546875" customWidth="1"/>
    <col min="15658" max="15658" width="1.42578125" customWidth="1"/>
    <col min="15659" max="15664" width="3" customWidth="1"/>
    <col min="15665" max="15665" width="3.85546875" bestFit="1" customWidth="1"/>
    <col min="15666" max="15666" width="1" customWidth="1"/>
    <col min="15667" max="15667" width="3" customWidth="1"/>
    <col min="15668" max="15668" width="1" customWidth="1"/>
    <col min="15873" max="15873" width="21.28515625" bestFit="1" customWidth="1"/>
    <col min="15874" max="15913" width="2.85546875" customWidth="1"/>
    <col min="15914" max="15914" width="1.42578125" customWidth="1"/>
    <col min="15915" max="15920" width="3" customWidth="1"/>
    <col min="15921" max="15921" width="3.85546875" bestFit="1" customWidth="1"/>
    <col min="15922" max="15922" width="1" customWidth="1"/>
    <col min="15923" max="15923" width="3" customWidth="1"/>
    <col min="15924" max="15924" width="1" customWidth="1"/>
    <col min="16129" max="16129" width="21.28515625" bestFit="1" customWidth="1"/>
    <col min="16130" max="16169" width="2.85546875" customWidth="1"/>
    <col min="16170" max="16170" width="1.42578125" customWidth="1"/>
    <col min="16171" max="16176" width="3" customWidth="1"/>
    <col min="16177" max="16177" width="3.85546875" bestFit="1" customWidth="1"/>
    <col min="16178" max="16178" width="1" customWidth="1"/>
    <col min="16179" max="16179" width="3" customWidth="1"/>
    <col min="16180" max="16180" width="1" customWidth="1"/>
  </cols>
  <sheetData>
    <row r="1" spans="1:53" ht="16.5" thickBot="1">
      <c r="A1" s="7" t="s">
        <v>48</v>
      </c>
      <c r="AQ1" s="8">
        <v>36892</v>
      </c>
      <c r="AR1" s="9"/>
      <c r="AS1" s="9"/>
      <c r="AT1" s="9"/>
      <c r="AU1" s="9"/>
      <c r="AV1" s="9"/>
      <c r="AW1" s="9"/>
      <c r="AY1" s="10"/>
      <c r="AZ1" s="11"/>
    </row>
    <row r="2" spans="1:53" ht="33.75" customHeight="1" thickTop="1" thickBot="1">
      <c r="A2" s="12" t="s">
        <v>49</v>
      </c>
      <c r="B2" s="13" t="str">
        <f>(A3)</f>
        <v>Józsefváros II </v>
      </c>
      <c r="C2" s="14"/>
      <c r="D2" s="15"/>
      <c r="E2" s="15"/>
      <c r="F2" s="16" t="str">
        <f>(A4)</f>
        <v>Komárom</v>
      </c>
      <c r="G2" s="15"/>
      <c r="H2" s="15"/>
      <c r="I2" s="15"/>
      <c r="J2" s="16" t="str">
        <f>(A5)</f>
        <v>SMAFC </v>
      </c>
      <c r="K2" s="15"/>
      <c r="L2" s="15"/>
      <c r="M2" s="15"/>
      <c r="N2" s="16" t="str">
        <f>(A6)</f>
        <v>Újbuda</v>
      </c>
      <c r="O2" s="15"/>
      <c r="P2" s="15"/>
      <c r="Q2" s="15"/>
      <c r="R2" s="16" t="str">
        <f>(A7)</f>
        <v>Maroslele I</v>
      </c>
      <c r="S2" s="15"/>
      <c r="T2" s="15"/>
      <c r="U2" s="15"/>
      <c r="V2" s="16" t="str">
        <f>(A8)</f>
        <v>Vas III</v>
      </c>
      <c r="W2" s="15"/>
      <c r="X2" s="15"/>
      <c r="Y2" s="15"/>
      <c r="Z2" s="16" t="str">
        <f>(A9)</f>
        <v>Vas IV</v>
      </c>
      <c r="AA2" s="15"/>
      <c r="AB2" s="15"/>
      <c r="AC2" s="15"/>
      <c r="AD2" s="16" t="str">
        <f>(A10)</f>
        <v>Dunakanyar III</v>
      </c>
      <c r="AE2" s="15"/>
      <c r="AF2" s="15"/>
      <c r="AG2" s="15"/>
      <c r="AH2" s="16" t="str">
        <f>(A11)</f>
        <v>Maroslele II</v>
      </c>
      <c r="AI2" s="15"/>
      <c r="AJ2" s="15"/>
      <c r="AK2" s="15"/>
      <c r="AL2" s="16" t="str">
        <f>(A12)</f>
        <v>Debrecen</v>
      </c>
      <c r="AM2" s="15"/>
      <c r="AN2" s="15"/>
      <c r="AO2" s="15"/>
      <c r="AP2" s="17"/>
      <c r="AQ2" s="18" t="s">
        <v>50</v>
      </c>
      <c r="AR2" s="19" t="s">
        <v>51</v>
      </c>
      <c r="AS2" s="19" t="s">
        <v>52</v>
      </c>
      <c r="AT2" s="19" t="s">
        <v>53</v>
      </c>
      <c r="AU2" s="20" t="s">
        <v>54</v>
      </c>
      <c r="AV2" s="20" t="s">
        <v>55</v>
      </c>
      <c r="AW2" s="21" t="s">
        <v>56</v>
      </c>
      <c r="AX2" s="22"/>
      <c r="AY2" s="23" t="s">
        <v>57</v>
      </c>
      <c r="AZ2" s="24"/>
      <c r="BA2" s="25" t="s">
        <v>58</v>
      </c>
    </row>
    <row r="3" spans="1:53" ht="16.5" thickTop="1">
      <c r="A3" s="1" t="s">
        <v>0</v>
      </c>
      <c r="B3" s="26"/>
      <c r="C3" s="27"/>
      <c r="D3" s="27"/>
      <c r="E3" s="27"/>
      <c r="F3" s="28">
        <v>9</v>
      </c>
      <c r="G3" s="29">
        <f>(N62)</f>
        <v>4</v>
      </c>
      <c r="H3" s="29">
        <f>(P62)</f>
        <v>2</v>
      </c>
      <c r="I3" s="30" t="str">
        <f>IF(G3=".","-",IF(G3&gt;H3,"g",IF(G3=H3,"d","v")))</f>
        <v>g</v>
      </c>
      <c r="J3" s="28">
        <v>8</v>
      </c>
      <c r="K3" s="31">
        <f>(N56)</f>
        <v>2</v>
      </c>
      <c r="L3" s="31">
        <f>(P56)</f>
        <v>4</v>
      </c>
      <c r="M3" s="30" t="str">
        <f>IF(K3=".","-",IF(K3&gt;L3,"g",IF(K3=L3,"d","v")))</f>
        <v>v</v>
      </c>
      <c r="N3" s="28">
        <v>7</v>
      </c>
      <c r="O3" s="31">
        <f>(N50)</f>
        <v>5</v>
      </c>
      <c r="P3" s="31">
        <f>(P50)</f>
        <v>1</v>
      </c>
      <c r="Q3" s="30" t="str">
        <f>IF(O3=".","-",IF(O3&gt;P3,"g",IF(O3=P3,"d","v")))</f>
        <v>g</v>
      </c>
      <c r="R3" s="28">
        <v>6</v>
      </c>
      <c r="S3" s="31">
        <f>(N44)</f>
        <v>6</v>
      </c>
      <c r="T3" s="31">
        <f>(P44)</f>
        <v>0</v>
      </c>
      <c r="U3" s="30" t="str">
        <f>IF(S3=".","-",IF(S3&gt;T3,"g",IF(S3=T3,"d","v")))</f>
        <v>g</v>
      </c>
      <c r="V3" s="28">
        <v>5</v>
      </c>
      <c r="W3" s="31">
        <f>(N38)</f>
        <v>4</v>
      </c>
      <c r="X3" s="31">
        <f>(P38)</f>
        <v>2</v>
      </c>
      <c r="Y3" s="30" t="str">
        <f>IF(W3=".","-",IF(W3&gt;X3,"g",IF(W3=X3,"d","v")))</f>
        <v>g</v>
      </c>
      <c r="Z3" s="28">
        <v>4</v>
      </c>
      <c r="AA3" s="31">
        <f>(N32)</f>
        <v>5</v>
      </c>
      <c r="AB3" s="31">
        <f>(P32)</f>
        <v>1</v>
      </c>
      <c r="AC3" s="30" t="str">
        <f t="shared" ref="AC3:AC8" si="0">IF(AA3=".","-",IF(AA3&gt;AB3,"g",IF(AA3=AB3,"d","v")))</f>
        <v>g</v>
      </c>
      <c r="AD3" s="28">
        <v>3</v>
      </c>
      <c r="AE3" s="31">
        <f>(N26)</f>
        <v>5</v>
      </c>
      <c r="AF3" s="31">
        <f>(P26)</f>
        <v>1</v>
      </c>
      <c r="AG3" s="30" t="str">
        <f t="shared" ref="AG3:AG9" si="1">IF(AE3=".","-",IF(AE3&gt;AF3,"g",IF(AE3=AF3,"d","v")))</f>
        <v>g</v>
      </c>
      <c r="AH3" s="28">
        <v>2</v>
      </c>
      <c r="AI3" s="31">
        <f>(N20)</f>
        <v>6</v>
      </c>
      <c r="AJ3" s="31">
        <f>(P20)</f>
        <v>0</v>
      </c>
      <c r="AK3" s="30" t="str">
        <f t="shared" ref="AK3:AK10" si="2">IF(AI3=".","-",IF(AI3&gt;AJ3,"g",IF(AI3=AJ3,"d","v")))</f>
        <v>g</v>
      </c>
      <c r="AL3" s="28">
        <v>1</v>
      </c>
      <c r="AM3" s="31">
        <f>(N14)</f>
        <v>6</v>
      </c>
      <c r="AN3" s="31">
        <f>(P14)</f>
        <v>0</v>
      </c>
      <c r="AO3" s="30" t="str">
        <f t="shared" ref="AO3:AO11" si="3">IF(AM3=".","-",IF(AM3&gt;AN3,"g",IF(AM3=AN3,"d","v")))</f>
        <v>g</v>
      </c>
      <c r="AP3" s="32"/>
      <c r="AQ3" s="33">
        <f t="shared" ref="AQ3:AQ12" si="4">SUM(AR3:AT3)</f>
        <v>9</v>
      </c>
      <c r="AR3" s="34">
        <f t="shared" ref="AR3:AR12" si="5">COUNTIF(B3:AO3,"g")</f>
        <v>8</v>
      </c>
      <c r="AS3" s="34">
        <f t="shared" ref="AS3:AS12" si="6">COUNTIF(B3:AO3,"d")</f>
        <v>0</v>
      </c>
      <c r="AT3" s="34">
        <f t="shared" ref="AT3:AT12" si="7">COUNTIF(B3:AO3,"v")</f>
        <v>1</v>
      </c>
      <c r="AU3" s="35">
        <f>SUM(IF(O3&lt;&gt;".",O3)+IF(S3&lt;&gt;".",S3)+IF(W3&lt;&gt;".",W3)+IF(AA3&lt;&gt;".",AA3)+IF(AE3&lt;&gt;".",AE3)+IF(AI3&lt;&gt;".",AI3)+IF(AM3&lt;&gt;".",AM3)+IF(G3&lt;&gt;".",G3)+IF(K3&lt;&gt;".",K3))</f>
        <v>43</v>
      </c>
      <c r="AV3" s="35">
        <f>SUM(IF(P3&lt;&gt;".",P3)+IF(T3&lt;&gt;".",T3)+IF(X3&lt;&gt;".",X3)+IF(AB3&lt;&gt;".",AB3)+IF(AF3&lt;&gt;".",AF3)+IF(AJ3&lt;&gt;".",AJ3)+IF(AN3&lt;&gt;".",AN3)+IF(H3&lt;&gt;".",H3)+IF(L3&lt;&gt;".",L3))</f>
        <v>11</v>
      </c>
      <c r="AW3" s="36">
        <f t="shared" ref="AW3:AW12" si="8">SUM(AR3*3+AS3*1)</f>
        <v>24</v>
      </c>
      <c r="AX3" s="37"/>
      <c r="AY3" s="38">
        <f t="shared" ref="AY3:AY12" si="9">RANK(AW3,$AW$3:$AW$12,0)</f>
        <v>1</v>
      </c>
      <c r="AZ3" s="39"/>
      <c r="BA3" s="40">
        <f t="shared" ref="BA3:BA12" si="10">SUM(AU3-AV3)</f>
        <v>32</v>
      </c>
    </row>
    <row r="4" spans="1:53" ht="15.75">
      <c r="A4" s="4" t="s">
        <v>37</v>
      </c>
      <c r="B4" s="41">
        <v>9</v>
      </c>
      <c r="C4" s="29">
        <f>(P62)</f>
        <v>2</v>
      </c>
      <c r="D4" s="29">
        <f>(N62)</f>
        <v>4</v>
      </c>
      <c r="E4" s="42" t="str">
        <f t="shared" ref="E4:E12" si="11">IF(C4=".","-",IF(C4&gt;D4,"g",IF(C4=D4,"d","v")))</f>
        <v>v</v>
      </c>
      <c r="F4" s="43"/>
      <c r="G4" s="44"/>
      <c r="H4" s="44"/>
      <c r="I4" s="44"/>
      <c r="J4" s="41">
        <v>7</v>
      </c>
      <c r="K4" s="29">
        <f>(N51)</f>
        <v>2</v>
      </c>
      <c r="L4" s="29">
        <f>(P51)</f>
        <v>4</v>
      </c>
      <c r="M4" s="45" t="str">
        <f>IF(K4=".","-",IF(K4&gt;L4,"g",IF(K4=L4,"d","v")))</f>
        <v>v</v>
      </c>
      <c r="N4" s="41">
        <v>6</v>
      </c>
      <c r="O4" s="29">
        <f>(N45)</f>
        <v>6</v>
      </c>
      <c r="P4" s="29">
        <f>(P45)</f>
        <v>0</v>
      </c>
      <c r="Q4" s="45" t="str">
        <f>IF(O4=".","-",IF(O4&gt;P4,"g",IF(O4=P4,"d","v")))</f>
        <v>g</v>
      </c>
      <c r="R4" s="41">
        <v>5</v>
      </c>
      <c r="S4" s="29">
        <f>(N39)</f>
        <v>6</v>
      </c>
      <c r="T4" s="29">
        <f>(P39)</f>
        <v>0</v>
      </c>
      <c r="U4" s="45" t="str">
        <f>IF(S4=".","-",IF(S4&gt;T4,"g",IF(S4=T4,"d","v")))</f>
        <v>g</v>
      </c>
      <c r="V4" s="41">
        <v>4</v>
      </c>
      <c r="W4" s="29">
        <f>(P33)</f>
        <v>3</v>
      </c>
      <c r="X4" s="29">
        <f>(N33)</f>
        <v>3</v>
      </c>
      <c r="Y4" s="45" t="str">
        <f>IF(W4=".","-",IF(W4&gt;X4,"g",IF(W4=X4,"d","v")))</f>
        <v>d</v>
      </c>
      <c r="Z4" s="41">
        <v>3</v>
      </c>
      <c r="AA4" s="29">
        <f>(N27)</f>
        <v>5</v>
      </c>
      <c r="AB4" s="29">
        <f>(P27)</f>
        <v>1</v>
      </c>
      <c r="AC4" s="45" t="str">
        <f t="shared" si="0"/>
        <v>g</v>
      </c>
      <c r="AD4" s="41">
        <v>2</v>
      </c>
      <c r="AE4" s="29">
        <f>(N21)</f>
        <v>6</v>
      </c>
      <c r="AF4" s="29">
        <f>(P21)</f>
        <v>0</v>
      </c>
      <c r="AG4" s="45" t="str">
        <f t="shared" si="1"/>
        <v>g</v>
      </c>
      <c r="AH4" s="41">
        <v>1</v>
      </c>
      <c r="AI4" s="29">
        <f>(N15)</f>
        <v>6</v>
      </c>
      <c r="AJ4" s="29">
        <f>(P15)</f>
        <v>0</v>
      </c>
      <c r="AK4" s="45" t="str">
        <f t="shared" si="2"/>
        <v>g</v>
      </c>
      <c r="AL4" s="41">
        <v>8</v>
      </c>
      <c r="AM4" s="29">
        <f>(N57)</f>
        <v>6</v>
      </c>
      <c r="AN4" s="29">
        <f>(P57)</f>
        <v>0</v>
      </c>
      <c r="AO4" s="45" t="str">
        <f t="shared" si="3"/>
        <v>g</v>
      </c>
      <c r="AP4" s="46"/>
      <c r="AQ4" s="33">
        <f t="shared" si="4"/>
        <v>9</v>
      </c>
      <c r="AR4" s="34">
        <f t="shared" si="5"/>
        <v>6</v>
      </c>
      <c r="AS4" s="34">
        <f t="shared" si="6"/>
        <v>1</v>
      </c>
      <c r="AT4" s="34">
        <f t="shared" si="7"/>
        <v>2</v>
      </c>
      <c r="AU4" s="35">
        <f>SUM(IF(O4&lt;&gt;".",O4)+IF(S4&lt;&gt;".",S4)+IF(W4&lt;&gt;".",W4)+IF(AA4&lt;&gt;".",AA4)+IF(AE4&lt;&gt;".",AE4)+IF(AI4&lt;&gt;".",AI4)+IF(AM4&lt;&gt;".",AM4)+IF(C4&lt;&gt;".",C4)+IF(K4&lt;&gt;".",K4))</f>
        <v>42</v>
      </c>
      <c r="AV4" s="35">
        <f>SUM(IF(P4&lt;&gt;".",P4)+IF(T4&lt;&gt;".",T4)+IF(X4&lt;&gt;".",X4)+IF(AB4&lt;&gt;".",AB4)+IF(AF4&lt;&gt;".",AF4)+IF(AJ4&lt;&gt;".",AJ4)+IF(AN4&lt;&gt;".",AN4)+IF(D4&lt;&gt;".",D4)+IF(L4&lt;&gt;".",L4))</f>
        <v>12</v>
      </c>
      <c r="AW4" s="47">
        <f t="shared" si="8"/>
        <v>19</v>
      </c>
      <c r="AX4" s="37"/>
      <c r="AY4" s="38">
        <f t="shared" si="9"/>
        <v>3</v>
      </c>
      <c r="AZ4" s="39"/>
      <c r="BA4" s="40">
        <f t="shared" si="10"/>
        <v>30</v>
      </c>
    </row>
    <row r="5" spans="1:53" ht="15.75">
      <c r="A5" s="1" t="s">
        <v>1</v>
      </c>
      <c r="B5" s="41">
        <v>8</v>
      </c>
      <c r="C5" s="29">
        <f>(P56)</f>
        <v>4</v>
      </c>
      <c r="D5" s="29">
        <f>(N56)</f>
        <v>2</v>
      </c>
      <c r="E5" s="42" t="str">
        <f t="shared" si="11"/>
        <v>g</v>
      </c>
      <c r="F5" s="41">
        <v>7</v>
      </c>
      <c r="G5" s="29">
        <f>(P51)</f>
        <v>4</v>
      </c>
      <c r="H5" s="29">
        <f>(N51)</f>
        <v>2</v>
      </c>
      <c r="I5" s="42" t="str">
        <f t="shared" ref="I5:I12" si="12">IF(G5=".","-",IF(G5&gt;H5,"g",IF(G5=H5,"d","v")))</f>
        <v>g</v>
      </c>
      <c r="J5" s="43"/>
      <c r="K5" s="44"/>
      <c r="L5" s="44"/>
      <c r="M5" s="44"/>
      <c r="N5" s="41">
        <v>5</v>
      </c>
      <c r="O5" s="29">
        <f>(N40)</f>
        <v>5</v>
      </c>
      <c r="P5" s="29">
        <f>(P40)</f>
        <v>1</v>
      </c>
      <c r="Q5" s="45" t="str">
        <f>IF(O5=".","-",IF(O5&gt;P5,"g",IF(O5=P5,"d","v")))</f>
        <v>g</v>
      </c>
      <c r="R5" s="41">
        <v>4</v>
      </c>
      <c r="S5" s="29">
        <f>(N34)</f>
        <v>3</v>
      </c>
      <c r="T5" s="29">
        <f>(P34)</f>
        <v>3</v>
      </c>
      <c r="U5" s="45" t="str">
        <f>IF(S5=".","-",IF(S5&gt;T5,"g",IF(S5=T5,"d","v")))</f>
        <v>d</v>
      </c>
      <c r="V5" s="41">
        <v>3</v>
      </c>
      <c r="W5" s="29">
        <f>(N28)</f>
        <v>5</v>
      </c>
      <c r="X5" s="29">
        <f>(P28)</f>
        <v>1</v>
      </c>
      <c r="Y5" s="45" t="str">
        <f>IF(W5=".","-",IF(W5&gt;X5,"g",IF(W5=X5,"d","v")))</f>
        <v>g</v>
      </c>
      <c r="Z5" s="41">
        <v>2</v>
      </c>
      <c r="AA5" s="29">
        <f>(N22)</f>
        <v>5</v>
      </c>
      <c r="AB5" s="29">
        <f>(P22)</f>
        <v>1</v>
      </c>
      <c r="AC5" s="45" t="str">
        <f t="shared" si="0"/>
        <v>g</v>
      </c>
      <c r="AD5" s="41">
        <v>1</v>
      </c>
      <c r="AE5" s="29">
        <f>(N16)</f>
        <v>3</v>
      </c>
      <c r="AF5" s="29">
        <f>(P16)</f>
        <v>3</v>
      </c>
      <c r="AG5" s="45" t="str">
        <f t="shared" si="1"/>
        <v>d</v>
      </c>
      <c r="AH5" s="41">
        <v>9</v>
      </c>
      <c r="AI5" s="29">
        <f>(N63)</f>
        <v>6</v>
      </c>
      <c r="AJ5" s="29">
        <f>(P63)</f>
        <v>0</v>
      </c>
      <c r="AK5" s="45" t="str">
        <f t="shared" si="2"/>
        <v>g</v>
      </c>
      <c r="AL5" s="41">
        <v>6</v>
      </c>
      <c r="AM5" s="29">
        <f>(N46)</f>
        <v>4</v>
      </c>
      <c r="AN5" s="29">
        <f>(P46)</f>
        <v>2</v>
      </c>
      <c r="AO5" s="45" t="str">
        <f t="shared" si="3"/>
        <v>g</v>
      </c>
      <c r="AP5" s="46"/>
      <c r="AQ5" s="33">
        <f t="shared" si="4"/>
        <v>9</v>
      </c>
      <c r="AR5" s="34">
        <f t="shared" si="5"/>
        <v>7</v>
      </c>
      <c r="AS5" s="34">
        <f t="shared" si="6"/>
        <v>2</v>
      </c>
      <c r="AT5" s="34">
        <f t="shared" si="7"/>
        <v>0</v>
      </c>
      <c r="AU5" s="35">
        <f>SUM(IF(O5&lt;&gt;".",O5)+IF(S5&lt;&gt;".",S5)+IF(W5&lt;&gt;".",W5)+IF(AA5&lt;&gt;".",AA5)+IF(AE5&lt;&gt;".",AE5)+IF(AI5&lt;&gt;".",AI5)+IF(AM5&lt;&gt;".",AM5)+IF(G5&lt;&gt;".",G5)+IF(C5&lt;&gt;".",C5))</f>
        <v>39</v>
      </c>
      <c r="AV5" s="35">
        <f>SUM(IF(P5&lt;&gt;".",P5)+IF(T5&lt;&gt;".",T5)+IF(X5&lt;&gt;".",X5)+IF(AB5&lt;&gt;".",AB5)+IF(AF5&lt;&gt;".",AF5)+IF(AJ5&lt;&gt;".",AJ5)+IF(AN5&lt;&gt;".",AN5)+IF(H5&lt;&gt;".",H5)+IF(D5&lt;&gt;".",D5))</f>
        <v>15</v>
      </c>
      <c r="AW5" s="47">
        <f t="shared" si="8"/>
        <v>23</v>
      </c>
      <c r="AX5" s="37"/>
      <c r="AY5" s="38">
        <f t="shared" si="9"/>
        <v>2</v>
      </c>
      <c r="AZ5" s="39"/>
      <c r="BA5" s="40">
        <f t="shared" si="10"/>
        <v>24</v>
      </c>
    </row>
    <row r="6" spans="1:53" ht="15.75">
      <c r="A6" s="4" t="s">
        <v>5</v>
      </c>
      <c r="B6" s="41">
        <v>7</v>
      </c>
      <c r="C6" s="29">
        <f>(P50)</f>
        <v>1</v>
      </c>
      <c r="D6" s="29">
        <f>(N50)</f>
        <v>5</v>
      </c>
      <c r="E6" s="42" t="str">
        <f t="shared" si="11"/>
        <v>v</v>
      </c>
      <c r="F6" s="41">
        <v>6</v>
      </c>
      <c r="G6" s="29">
        <f>(P45)</f>
        <v>0</v>
      </c>
      <c r="H6" s="29">
        <f>(N45)</f>
        <v>6</v>
      </c>
      <c r="I6" s="42" t="str">
        <f t="shared" si="12"/>
        <v>v</v>
      </c>
      <c r="J6" s="41">
        <v>5</v>
      </c>
      <c r="K6" s="29">
        <f>(P40)</f>
        <v>1</v>
      </c>
      <c r="L6" s="29">
        <f>(N40)</f>
        <v>5</v>
      </c>
      <c r="M6" s="42" t="str">
        <f t="shared" ref="M6:M12" si="13">IF(K6=".","-",IF(K6&gt;L6,"g",IF(K6=L6,"d","v")))</f>
        <v>v</v>
      </c>
      <c r="N6" s="43"/>
      <c r="O6" s="44"/>
      <c r="P6" s="44"/>
      <c r="Q6" s="44"/>
      <c r="R6" s="41">
        <v>3</v>
      </c>
      <c r="S6" s="29">
        <f>(N29)</f>
        <v>1</v>
      </c>
      <c r="T6" s="29">
        <f>(P29)</f>
        <v>5</v>
      </c>
      <c r="U6" s="45" t="str">
        <f>IF(S6=".","-",IF(S6&gt;T6,"g",IF(S6=T6,"d","v")))</f>
        <v>v</v>
      </c>
      <c r="V6" s="41">
        <v>2</v>
      </c>
      <c r="W6" s="29">
        <f>(N23)</f>
        <v>3</v>
      </c>
      <c r="X6" s="29">
        <f>(P23)</f>
        <v>3</v>
      </c>
      <c r="Y6" s="45" t="str">
        <f>IF(W6=".","-",IF(W6&gt;X6,"g",IF(W6=X6,"d","v")))</f>
        <v>d</v>
      </c>
      <c r="Z6" s="41">
        <v>1</v>
      </c>
      <c r="AA6" s="29">
        <f>(N17)</f>
        <v>4</v>
      </c>
      <c r="AB6" s="29">
        <f>(P17)</f>
        <v>2</v>
      </c>
      <c r="AC6" s="45" t="str">
        <f t="shared" si="0"/>
        <v>g</v>
      </c>
      <c r="AD6" s="41">
        <v>9</v>
      </c>
      <c r="AE6" s="29">
        <f>(N64)</f>
        <v>5</v>
      </c>
      <c r="AF6" s="29">
        <f>(P64)</f>
        <v>1</v>
      </c>
      <c r="AG6" s="45" t="str">
        <f t="shared" si="1"/>
        <v>g</v>
      </c>
      <c r="AH6" s="41">
        <v>8</v>
      </c>
      <c r="AI6" s="29">
        <f>(N58)</f>
        <v>3</v>
      </c>
      <c r="AJ6" s="29">
        <f>(P58)</f>
        <v>3</v>
      </c>
      <c r="AK6" s="45" t="str">
        <f t="shared" si="2"/>
        <v>d</v>
      </c>
      <c r="AL6" s="41">
        <v>4</v>
      </c>
      <c r="AM6" s="29">
        <f>(N35)</f>
        <v>3</v>
      </c>
      <c r="AN6" s="29">
        <f>(P35)</f>
        <v>3</v>
      </c>
      <c r="AO6" s="45" t="str">
        <f t="shared" si="3"/>
        <v>d</v>
      </c>
      <c r="AP6" s="46"/>
      <c r="AQ6" s="33">
        <f t="shared" si="4"/>
        <v>9</v>
      </c>
      <c r="AR6" s="34">
        <f t="shared" si="5"/>
        <v>2</v>
      </c>
      <c r="AS6" s="34">
        <f t="shared" si="6"/>
        <v>3</v>
      </c>
      <c r="AT6" s="34">
        <f t="shared" si="7"/>
        <v>4</v>
      </c>
      <c r="AU6" s="35">
        <f>SUM(IF(C6&lt;&gt;".",C6)+IF(S6&lt;&gt;".",S6)+IF(W6&lt;&gt;".",W6)+IF(AA6&lt;&gt;".",AA6)+IF(AE6&lt;&gt;".",AE6)+IF(AI6&lt;&gt;".",AI6)+IF(AM6&lt;&gt;".",AM6)+IF(G6&lt;&gt;".",G6)+IF(K6&lt;&gt;".",K6))</f>
        <v>21</v>
      </c>
      <c r="AV6" s="35">
        <f>SUM(IF(D6&lt;&gt;".",D6)+IF(T6&lt;&gt;".",T6)+IF(X6&lt;&gt;".",X6)+IF(AB6&lt;&gt;".",AB6)+IF(AF6&lt;&gt;".",AF6)+IF(AJ6&lt;&gt;".",AJ6)+IF(AN6&lt;&gt;".",AN6)+IF(H6&lt;&gt;".",H6)+IF(L6&lt;&gt;".",L6))</f>
        <v>33</v>
      </c>
      <c r="AW6" s="47">
        <f t="shared" si="8"/>
        <v>9</v>
      </c>
      <c r="AX6" s="37"/>
      <c r="AY6" s="38">
        <f t="shared" si="9"/>
        <v>6</v>
      </c>
      <c r="AZ6" s="39"/>
      <c r="BA6" s="40">
        <f t="shared" si="10"/>
        <v>-12</v>
      </c>
    </row>
    <row r="7" spans="1:53" ht="15.75">
      <c r="A7" s="4" t="s">
        <v>19</v>
      </c>
      <c r="B7" s="41">
        <v>6</v>
      </c>
      <c r="C7" s="29">
        <f>(P44)</f>
        <v>0</v>
      </c>
      <c r="D7" s="29">
        <f>(N44)</f>
        <v>6</v>
      </c>
      <c r="E7" s="42" t="str">
        <f t="shared" si="11"/>
        <v>v</v>
      </c>
      <c r="F7" s="41">
        <v>5</v>
      </c>
      <c r="G7" s="29">
        <f>(P39)</f>
        <v>0</v>
      </c>
      <c r="H7" s="29">
        <f>(N39)</f>
        <v>6</v>
      </c>
      <c r="I7" s="42" t="str">
        <f t="shared" si="12"/>
        <v>v</v>
      </c>
      <c r="J7" s="41">
        <v>4</v>
      </c>
      <c r="K7" s="29">
        <f>(P34)</f>
        <v>3</v>
      </c>
      <c r="L7" s="29">
        <f>(N34)</f>
        <v>3</v>
      </c>
      <c r="M7" s="42" t="str">
        <f t="shared" si="13"/>
        <v>d</v>
      </c>
      <c r="N7" s="41">
        <v>3</v>
      </c>
      <c r="O7" s="29">
        <f>(P29)</f>
        <v>5</v>
      </c>
      <c r="P7" s="29">
        <f>(N29)</f>
        <v>1</v>
      </c>
      <c r="Q7" s="42" t="str">
        <f t="shared" ref="Q7:Q12" si="14">IF(O7=".","-",IF(O7&gt;P7,"g",IF(O7=P7,"d","v")))</f>
        <v>g</v>
      </c>
      <c r="R7" s="43"/>
      <c r="S7" s="44"/>
      <c r="T7" s="44"/>
      <c r="U7" s="44"/>
      <c r="V7" s="41">
        <v>1</v>
      </c>
      <c r="W7" s="29">
        <f>(N18)</f>
        <v>4</v>
      </c>
      <c r="X7" s="29">
        <f>(P18)</f>
        <v>2</v>
      </c>
      <c r="Y7" s="45" t="str">
        <f>IF(W7=".","-",IF(W7&gt;X7,"g",IF(W7=X7,"d","v")))</f>
        <v>g</v>
      </c>
      <c r="Z7" s="41">
        <v>9</v>
      </c>
      <c r="AA7" s="29">
        <f>(N65)</f>
        <v>6</v>
      </c>
      <c r="AB7" s="29">
        <f>(P65)</f>
        <v>0</v>
      </c>
      <c r="AC7" s="45" t="str">
        <f t="shared" si="0"/>
        <v>g</v>
      </c>
      <c r="AD7" s="41">
        <v>8</v>
      </c>
      <c r="AE7" s="29">
        <f>(N59)</f>
        <v>4</v>
      </c>
      <c r="AF7" s="29">
        <f>(P59)</f>
        <v>2</v>
      </c>
      <c r="AG7" s="45" t="str">
        <f t="shared" si="1"/>
        <v>g</v>
      </c>
      <c r="AH7" s="41">
        <v>7</v>
      </c>
      <c r="AI7" s="29">
        <f>(N52)</f>
        <v>5</v>
      </c>
      <c r="AJ7" s="29">
        <f>(P52)</f>
        <v>1</v>
      </c>
      <c r="AK7" s="45" t="str">
        <f t="shared" si="2"/>
        <v>g</v>
      </c>
      <c r="AL7" s="41">
        <v>2</v>
      </c>
      <c r="AM7" s="29">
        <f>(N24)</f>
        <v>6</v>
      </c>
      <c r="AN7" s="29">
        <f>(P24)</f>
        <v>0</v>
      </c>
      <c r="AO7" s="45" t="str">
        <f t="shared" si="3"/>
        <v>g</v>
      </c>
      <c r="AP7" s="46"/>
      <c r="AQ7" s="33">
        <f t="shared" si="4"/>
        <v>9</v>
      </c>
      <c r="AR7" s="34">
        <f t="shared" si="5"/>
        <v>6</v>
      </c>
      <c r="AS7" s="34">
        <f t="shared" si="6"/>
        <v>1</v>
      </c>
      <c r="AT7" s="34">
        <f t="shared" si="7"/>
        <v>2</v>
      </c>
      <c r="AU7" s="35">
        <f>SUM(IF(O7&lt;&gt;".",O7)+IF(C7&lt;&gt;".",C7)+IF(W7&lt;&gt;".",W7)+IF(AA7&lt;&gt;".",AA7)+IF(AE7&lt;&gt;".",AE7)+IF(AI7&lt;&gt;".",AI7)+IF(AM7&lt;&gt;".",AM7)+IF(G7&lt;&gt;".",G7)+IF(K7&lt;&gt;".",K7))</f>
        <v>33</v>
      </c>
      <c r="AV7" s="35">
        <f>SUM(IF(P7&lt;&gt;".",P7)+IF(D7&lt;&gt;".",D7)+IF(X7&lt;&gt;".",X7)+IF(AB7&lt;&gt;".",AB7)+IF(AF7&lt;&gt;".",AF7)+IF(AJ7&lt;&gt;".",AJ7)+IF(AN7&lt;&gt;".",AN7)+IF(H7&lt;&gt;".",H7)+IF(L7&lt;&gt;".",L7))</f>
        <v>21</v>
      </c>
      <c r="AW7" s="47">
        <f t="shared" si="8"/>
        <v>19</v>
      </c>
      <c r="AX7" s="37"/>
      <c r="AY7" s="38">
        <v>4</v>
      </c>
      <c r="AZ7" s="39"/>
      <c r="BA7" s="40">
        <f t="shared" si="10"/>
        <v>12</v>
      </c>
    </row>
    <row r="8" spans="1:53" ht="15.75">
      <c r="A8" s="4" t="s">
        <v>2</v>
      </c>
      <c r="B8" s="41">
        <v>5</v>
      </c>
      <c r="C8" s="29">
        <f>(P38)</f>
        <v>2</v>
      </c>
      <c r="D8" s="29">
        <f>(N38)</f>
        <v>4</v>
      </c>
      <c r="E8" s="42" t="str">
        <f t="shared" si="11"/>
        <v>v</v>
      </c>
      <c r="F8" s="41">
        <v>4</v>
      </c>
      <c r="G8" s="29">
        <f>(N33)</f>
        <v>3</v>
      </c>
      <c r="H8" s="29">
        <f>(P33)</f>
        <v>3</v>
      </c>
      <c r="I8" s="42" t="str">
        <f t="shared" si="12"/>
        <v>d</v>
      </c>
      <c r="J8" s="41">
        <v>3</v>
      </c>
      <c r="K8" s="29">
        <f>(P28)</f>
        <v>1</v>
      </c>
      <c r="L8" s="29">
        <f>(N28)</f>
        <v>5</v>
      </c>
      <c r="M8" s="42" t="str">
        <f t="shared" si="13"/>
        <v>v</v>
      </c>
      <c r="N8" s="41">
        <v>2</v>
      </c>
      <c r="O8" s="29">
        <f>(P23)</f>
        <v>3</v>
      </c>
      <c r="P8" s="29">
        <f>(N23)</f>
        <v>3</v>
      </c>
      <c r="Q8" s="42" t="str">
        <f t="shared" si="14"/>
        <v>d</v>
      </c>
      <c r="R8" s="41">
        <v>1</v>
      </c>
      <c r="S8" s="29">
        <f>(P18)</f>
        <v>2</v>
      </c>
      <c r="T8" s="29">
        <f>(N18)</f>
        <v>4</v>
      </c>
      <c r="U8" s="42" t="str">
        <f>IF(S8=".","-",IF(S8&gt;T8,"g",IF(S8=T8,"d","v")))</f>
        <v>v</v>
      </c>
      <c r="V8" s="43"/>
      <c r="W8" s="44"/>
      <c r="X8" s="44"/>
      <c r="Y8" s="44"/>
      <c r="Z8" s="41">
        <v>8</v>
      </c>
      <c r="AA8" s="29">
        <f>(N60)</f>
        <v>5</v>
      </c>
      <c r="AB8" s="29">
        <f>(P60)</f>
        <v>1</v>
      </c>
      <c r="AC8" s="45" t="str">
        <f t="shared" si="0"/>
        <v>g</v>
      </c>
      <c r="AD8" s="41">
        <v>7</v>
      </c>
      <c r="AE8" s="29">
        <f>(N53)</f>
        <v>5</v>
      </c>
      <c r="AF8" s="29">
        <f>(P53)</f>
        <v>1</v>
      </c>
      <c r="AG8" s="45" t="str">
        <f t="shared" si="1"/>
        <v>g</v>
      </c>
      <c r="AH8" s="41">
        <v>6</v>
      </c>
      <c r="AI8" s="29">
        <f>(N47)</f>
        <v>4</v>
      </c>
      <c r="AJ8" s="29">
        <f>(P47)</f>
        <v>2</v>
      </c>
      <c r="AK8" s="45" t="str">
        <f t="shared" si="2"/>
        <v>g</v>
      </c>
      <c r="AL8" s="41">
        <v>9</v>
      </c>
      <c r="AM8" s="29">
        <f>(N66)</f>
        <v>4</v>
      </c>
      <c r="AN8" s="29">
        <f>(P66)</f>
        <v>2</v>
      </c>
      <c r="AO8" s="45" t="str">
        <f t="shared" si="3"/>
        <v>g</v>
      </c>
      <c r="AP8" s="46"/>
      <c r="AQ8" s="33">
        <f t="shared" si="4"/>
        <v>9</v>
      </c>
      <c r="AR8" s="34">
        <f t="shared" si="5"/>
        <v>4</v>
      </c>
      <c r="AS8" s="34">
        <f t="shared" si="6"/>
        <v>2</v>
      </c>
      <c r="AT8" s="34">
        <f t="shared" si="7"/>
        <v>3</v>
      </c>
      <c r="AU8" s="35">
        <f>SUM(IF(O8&lt;&gt;".",O8)+IF(S8&lt;&gt;".",S8)+IF(C8&lt;&gt;".",C8)+IF(AA8&lt;&gt;".",AA8)+IF(AE8&lt;&gt;".",AE8)+IF(AI8&lt;&gt;".",AI8)+IF(AM8&lt;&gt;".",AM8)+IF(G8&lt;&gt;".",G8)+IF(K8&lt;&gt;".",K8))</f>
        <v>29</v>
      </c>
      <c r="AV8" s="35">
        <f>SUM(IF(P8&lt;&gt;".",P8)+IF(T8&lt;&gt;".",T8)+IF(D8&lt;&gt;".",D8)+IF(AB8&lt;&gt;".",AB8)+IF(AF8&lt;&gt;".",AF8)+IF(AJ8&lt;&gt;".",AJ8)+IF(AN8&lt;&gt;".",AN8)+IF(H8&lt;&gt;".",H8)+IF(L8&lt;&gt;".",L8))</f>
        <v>25</v>
      </c>
      <c r="AW8" s="47">
        <f t="shared" si="8"/>
        <v>14</v>
      </c>
      <c r="AX8" s="37"/>
      <c r="AY8" s="38">
        <f t="shared" si="9"/>
        <v>5</v>
      </c>
      <c r="AZ8" s="39"/>
      <c r="BA8" s="40">
        <f t="shared" si="10"/>
        <v>4</v>
      </c>
    </row>
    <row r="9" spans="1:53" ht="15.75">
      <c r="A9" s="4" t="s">
        <v>3</v>
      </c>
      <c r="B9" s="41">
        <v>4</v>
      </c>
      <c r="C9" s="29">
        <f>(P32)</f>
        <v>1</v>
      </c>
      <c r="D9" s="29">
        <f>(N32)</f>
        <v>5</v>
      </c>
      <c r="E9" s="42" t="str">
        <f t="shared" si="11"/>
        <v>v</v>
      </c>
      <c r="F9" s="41">
        <v>3</v>
      </c>
      <c r="G9" s="29">
        <f>(P27)</f>
        <v>1</v>
      </c>
      <c r="H9" s="29">
        <f>(N27)</f>
        <v>5</v>
      </c>
      <c r="I9" s="42" t="str">
        <f t="shared" si="12"/>
        <v>v</v>
      </c>
      <c r="J9" s="41">
        <v>2</v>
      </c>
      <c r="K9" s="29">
        <f>(P22)</f>
        <v>1</v>
      </c>
      <c r="L9" s="29">
        <f>(N22)</f>
        <v>5</v>
      </c>
      <c r="M9" s="42" t="str">
        <f t="shared" si="13"/>
        <v>v</v>
      </c>
      <c r="N9" s="41">
        <v>1</v>
      </c>
      <c r="O9" s="29">
        <f>(P17)</f>
        <v>2</v>
      </c>
      <c r="P9" s="29">
        <f>(N17)</f>
        <v>4</v>
      </c>
      <c r="Q9" s="42" t="str">
        <f t="shared" si="14"/>
        <v>v</v>
      </c>
      <c r="R9" s="41">
        <v>9</v>
      </c>
      <c r="S9" s="29">
        <f>(P65)</f>
        <v>0</v>
      </c>
      <c r="T9" s="29">
        <f>(N65)</f>
        <v>6</v>
      </c>
      <c r="U9" s="42" t="str">
        <f>IF(S9=".","-",IF(S9&gt;T9,"g",IF(S9=T9,"d","v")))</f>
        <v>v</v>
      </c>
      <c r="V9" s="41">
        <v>8</v>
      </c>
      <c r="W9" s="29">
        <f>(P60)</f>
        <v>1</v>
      </c>
      <c r="X9" s="29">
        <f>(N60)</f>
        <v>5</v>
      </c>
      <c r="Y9" s="42" t="str">
        <f>IF(W9=".","-",IF(W9&gt;X9,"g",IF(W9=X9,"d","v")))</f>
        <v>v</v>
      </c>
      <c r="Z9" s="43"/>
      <c r="AA9" s="44"/>
      <c r="AB9" s="44"/>
      <c r="AC9" s="44"/>
      <c r="AD9" s="41">
        <v>6</v>
      </c>
      <c r="AE9" s="29">
        <f>(N48)</f>
        <v>3</v>
      </c>
      <c r="AF9" s="29">
        <f>(P48)</f>
        <v>3</v>
      </c>
      <c r="AG9" s="45" t="str">
        <f t="shared" si="1"/>
        <v>d</v>
      </c>
      <c r="AH9" s="41">
        <v>5</v>
      </c>
      <c r="AI9" s="29">
        <f>(N41)</f>
        <v>4</v>
      </c>
      <c r="AJ9" s="29">
        <f>(P41)</f>
        <v>2</v>
      </c>
      <c r="AK9" s="45" t="str">
        <f t="shared" si="2"/>
        <v>g</v>
      </c>
      <c r="AL9" s="41">
        <v>7</v>
      </c>
      <c r="AM9" s="29">
        <f>(N54)</f>
        <v>2</v>
      </c>
      <c r="AN9" s="29">
        <f>(P54)</f>
        <v>4</v>
      </c>
      <c r="AO9" s="45" t="str">
        <f t="shared" si="3"/>
        <v>v</v>
      </c>
      <c r="AP9" s="46"/>
      <c r="AQ9" s="33">
        <f t="shared" si="4"/>
        <v>9</v>
      </c>
      <c r="AR9" s="34">
        <f t="shared" si="5"/>
        <v>1</v>
      </c>
      <c r="AS9" s="34">
        <f t="shared" si="6"/>
        <v>1</v>
      </c>
      <c r="AT9" s="34">
        <f t="shared" si="7"/>
        <v>7</v>
      </c>
      <c r="AU9" s="35">
        <f>SUM(IF(O9&lt;&gt;".",O9)+IF(S9&lt;&gt;".",S9)+IF(W9&lt;&gt;".",W9)+IF(C9&lt;&gt;".",C9)+IF(AE9&lt;&gt;".",AE9)+IF(AI9&lt;&gt;".",AI9)+IF(AM9&lt;&gt;".",AM9)+IF(G9&lt;&gt;".",G9)+IF(K9&lt;&gt;".",K9))</f>
        <v>15</v>
      </c>
      <c r="AV9" s="35">
        <f>SUM(IF(P9&lt;&gt;".",P9)+IF(T9&lt;&gt;".",T9)+IF(X9&lt;&gt;".",X9)+IF(D9&lt;&gt;".",D9)+IF(AF9&lt;&gt;".",AF9)+IF(AJ9&lt;&gt;".",AJ9)+IF(AN9&lt;&gt;".",AN9)+IF(H9&lt;&gt;".",H9)+IF(L9&lt;&gt;".",L9))</f>
        <v>39</v>
      </c>
      <c r="AW9" s="47">
        <f t="shared" si="8"/>
        <v>4</v>
      </c>
      <c r="AX9" s="37"/>
      <c r="AY9" s="38">
        <f t="shared" si="9"/>
        <v>9</v>
      </c>
      <c r="AZ9" s="39"/>
      <c r="BA9" s="40">
        <f t="shared" si="10"/>
        <v>-24</v>
      </c>
    </row>
    <row r="10" spans="1:53" s="51" customFormat="1" ht="15.75">
      <c r="A10" s="4" t="s">
        <v>13</v>
      </c>
      <c r="B10" s="41">
        <v>3</v>
      </c>
      <c r="C10" s="29">
        <f>(P26)</f>
        <v>1</v>
      </c>
      <c r="D10" s="29">
        <f>(N26)</f>
        <v>5</v>
      </c>
      <c r="E10" s="45" t="str">
        <f t="shared" si="11"/>
        <v>v</v>
      </c>
      <c r="F10" s="41">
        <v>2</v>
      </c>
      <c r="G10" s="29">
        <f>(P21)</f>
        <v>0</v>
      </c>
      <c r="H10" s="29">
        <f>(N21)</f>
        <v>6</v>
      </c>
      <c r="I10" s="45" t="str">
        <f t="shared" si="12"/>
        <v>v</v>
      </c>
      <c r="J10" s="41">
        <v>1</v>
      </c>
      <c r="K10" s="29">
        <f>(P16)</f>
        <v>3</v>
      </c>
      <c r="L10" s="29">
        <f>(N16)</f>
        <v>3</v>
      </c>
      <c r="M10" s="45" t="str">
        <f t="shared" si="13"/>
        <v>d</v>
      </c>
      <c r="N10" s="41">
        <v>9</v>
      </c>
      <c r="O10" s="29">
        <f>(P64)</f>
        <v>1</v>
      </c>
      <c r="P10" s="29">
        <f>(N64)</f>
        <v>5</v>
      </c>
      <c r="Q10" s="45" t="str">
        <f t="shared" si="14"/>
        <v>v</v>
      </c>
      <c r="R10" s="41">
        <v>8</v>
      </c>
      <c r="S10" s="29">
        <f>(P59)</f>
        <v>2</v>
      </c>
      <c r="T10" s="29">
        <f>(N59)</f>
        <v>4</v>
      </c>
      <c r="U10" s="45" t="str">
        <f>IF(S10=".","-",IF(S10&gt;T10,"g",IF(S10=T10,"d","v")))</f>
        <v>v</v>
      </c>
      <c r="V10" s="41">
        <v>7</v>
      </c>
      <c r="W10" s="29">
        <f>(P53)</f>
        <v>1</v>
      </c>
      <c r="X10" s="29">
        <f>(N53)</f>
        <v>5</v>
      </c>
      <c r="Y10" s="45" t="str">
        <f>IF(W10=".","-",IF(W10&gt;X10,"g",IF(W10=X10,"d","v")))</f>
        <v>v</v>
      </c>
      <c r="Z10" s="41">
        <v>6</v>
      </c>
      <c r="AA10" s="29">
        <f>(P48)</f>
        <v>3</v>
      </c>
      <c r="AB10" s="29">
        <f>(N48)</f>
        <v>3</v>
      </c>
      <c r="AC10" s="45" t="str">
        <f>IF(AA10=".","-",IF(AA10&gt;AB10,"g",IF(AA10=AB10,"d","v")))</f>
        <v>d</v>
      </c>
      <c r="AD10" s="43"/>
      <c r="AE10" s="44"/>
      <c r="AF10" s="44"/>
      <c r="AG10" s="44"/>
      <c r="AH10" s="41">
        <v>4</v>
      </c>
      <c r="AI10" s="29">
        <f>(N36)</f>
        <v>3</v>
      </c>
      <c r="AJ10" s="29">
        <f>(P36)</f>
        <v>3</v>
      </c>
      <c r="AK10" s="45" t="str">
        <f t="shared" si="2"/>
        <v>d</v>
      </c>
      <c r="AL10" s="41">
        <v>5</v>
      </c>
      <c r="AM10" s="29">
        <f>(N42)</f>
        <v>5</v>
      </c>
      <c r="AN10" s="29">
        <f>(P42)</f>
        <v>1</v>
      </c>
      <c r="AO10" s="48" t="str">
        <f t="shared" si="3"/>
        <v>g</v>
      </c>
      <c r="AP10" s="49"/>
      <c r="AQ10" s="33">
        <f t="shared" si="4"/>
        <v>9</v>
      </c>
      <c r="AR10" s="34">
        <f t="shared" si="5"/>
        <v>1</v>
      </c>
      <c r="AS10" s="34">
        <f t="shared" si="6"/>
        <v>3</v>
      </c>
      <c r="AT10" s="34">
        <f t="shared" si="7"/>
        <v>5</v>
      </c>
      <c r="AU10" s="35">
        <f>SUM(IF(O10&lt;&gt;".",O10)+IF(S10&lt;&gt;".",S10)+IF(W10&lt;&gt;".",W10)+IF(AA10&lt;&gt;".",AA10)+IF(C10&lt;&gt;".",C10)+IF(AI10&lt;&gt;".",AI10)+IF(AM10&lt;&gt;".",AM10)+IF(G10&lt;&gt;".",G10)+IF(K10&lt;&gt;".",K10))</f>
        <v>19</v>
      </c>
      <c r="AV10" s="35">
        <f>SUM(IF(P10&lt;&gt;".",P10)+IF(T10&lt;&gt;".",T10)+IF(X10&lt;&gt;".",X10)+IF(AB10&lt;&gt;".",AB10)+IF(D10&lt;&gt;".",D10)+IF(AJ10&lt;&gt;".",AJ10)+IF(AN10&lt;&gt;".",AN10)+IF(H10&lt;&gt;".",H10)+IF(L10&lt;&gt;".",L10))</f>
        <v>35</v>
      </c>
      <c r="AW10" s="50">
        <f t="shared" si="8"/>
        <v>6</v>
      </c>
      <c r="AX10" s="37"/>
      <c r="AY10" s="38">
        <f t="shared" si="9"/>
        <v>7</v>
      </c>
      <c r="AZ10" s="39"/>
      <c r="BA10" s="40">
        <f t="shared" si="10"/>
        <v>-16</v>
      </c>
    </row>
    <row r="11" spans="1:53" ht="15.75">
      <c r="A11" s="4" t="s">
        <v>4</v>
      </c>
      <c r="B11" s="52">
        <v>2</v>
      </c>
      <c r="C11" s="53">
        <f>(P20)</f>
        <v>0</v>
      </c>
      <c r="D11" s="53">
        <f>(N20)</f>
        <v>6</v>
      </c>
      <c r="E11" s="42" t="str">
        <f t="shared" si="11"/>
        <v>v</v>
      </c>
      <c r="F11" s="52">
        <v>1</v>
      </c>
      <c r="G11" s="53">
        <f>(P15)</f>
        <v>0</v>
      </c>
      <c r="H11" s="53">
        <f>(N15)</f>
        <v>6</v>
      </c>
      <c r="I11" s="42" t="str">
        <f t="shared" si="12"/>
        <v>v</v>
      </c>
      <c r="J11" s="52">
        <v>9</v>
      </c>
      <c r="K11" s="53">
        <f>(P63)</f>
        <v>0</v>
      </c>
      <c r="L11" s="53">
        <f>(N63)</f>
        <v>6</v>
      </c>
      <c r="M11" s="42" t="str">
        <f t="shared" si="13"/>
        <v>v</v>
      </c>
      <c r="N11" s="52">
        <v>8</v>
      </c>
      <c r="O11" s="53">
        <f>(P58)</f>
        <v>3</v>
      </c>
      <c r="P11" s="53">
        <f>(N58)</f>
        <v>3</v>
      </c>
      <c r="Q11" s="42" t="str">
        <f t="shared" si="14"/>
        <v>d</v>
      </c>
      <c r="R11" s="52">
        <v>7</v>
      </c>
      <c r="S11" s="53">
        <f>(P52)</f>
        <v>1</v>
      </c>
      <c r="T11" s="53">
        <f>(N52)</f>
        <v>5</v>
      </c>
      <c r="U11" s="42" t="str">
        <f>IF(S11=".","-",IF(S11&gt;T11,"g",IF(S11=T11,"d","v")))</f>
        <v>v</v>
      </c>
      <c r="V11" s="52">
        <v>6</v>
      </c>
      <c r="W11" s="53">
        <f>(P47)</f>
        <v>2</v>
      </c>
      <c r="X11" s="53">
        <f>(N47)</f>
        <v>4</v>
      </c>
      <c r="Y11" s="42" t="str">
        <f>IF(W11=".","-",IF(W11&gt;X11,"g",IF(W11=X11,"d","v")))</f>
        <v>v</v>
      </c>
      <c r="Z11" s="52">
        <v>5</v>
      </c>
      <c r="AA11" s="53">
        <f>(P41)</f>
        <v>2</v>
      </c>
      <c r="AB11" s="53">
        <f>(N41)</f>
        <v>4</v>
      </c>
      <c r="AC11" s="42" t="str">
        <f>IF(AA11=".","-",IF(AA11&gt;AB11,"g",IF(AA11=AB11,"d","v")))</f>
        <v>v</v>
      </c>
      <c r="AD11" s="52">
        <v>4</v>
      </c>
      <c r="AE11" s="53">
        <f>(P36)</f>
        <v>3</v>
      </c>
      <c r="AF11" s="53">
        <f>(N36)</f>
        <v>3</v>
      </c>
      <c r="AG11" s="42" t="str">
        <f>IF(AE11=".","-",IF(AE11&gt;AF11,"g",IF(AE11=AF11,"d","v")))</f>
        <v>d</v>
      </c>
      <c r="AH11" s="54"/>
      <c r="AI11" s="55"/>
      <c r="AJ11" s="55"/>
      <c r="AK11" s="55"/>
      <c r="AL11" s="52">
        <v>3</v>
      </c>
      <c r="AM11" s="53">
        <f>(N30)</f>
        <v>3</v>
      </c>
      <c r="AN11" s="53">
        <f>(P30)</f>
        <v>3</v>
      </c>
      <c r="AO11" s="42" t="str">
        <f t="shared" si="3"/>
        <v>d</v>
      </c>
      <c r="AP11" s="32"/>
      <c r="AQ11" s="33">
        <f t="shared" si="4"/>
        <v>9</v>
      </c>
      <c r="AR11" s="34">
        <f t="shared" si="5"/>
        <v>0</v>
      </c>
      <c r="AS11" s="34">
        <f t="shared" si="6"/>
        <v>3</v>
      </c>
      <c r="AT11" s="34">
        <f t="shared" si="7"/>
        <v>6</v>
      </c>
      <c r="AU11" s="35">
        <f>SUM(IF(O11&lt;&gt;".",O11)+IF(S11&lt;&gt;".",S11)+IF(W11&lt;&gt;".",W11)+IF(AA11&lt;&gt;".",AA11)+IF(AE11&lt;&gt;".",AE11)+IF(C11&lt;&gt;".",C11)+IF(AM11&lt;&gt;".",AM11)+IF(G11&lt;&gt;".",G11)+IF(K11&lt;&gt;".",K11))</f>
        <v>14</v>
      </c>
      <c r="AV11" s="35">
        <f>SUM(IF(P11&lt;&gt;".",P11)+IF(T11&lt;&gt;".",T11)+IF(X11&lt;&gt;".",X11)+IF(AB11&lt;&gt;".",AB11)+IF(AF11&lt;&gt;".",AF11)+IF(D11&lt;&gt;".",D11)+IF(AN11&lt;&gt;".",AN11)+IF(H11&lt;&gt;".",H11)+IF(L11&lt;&gt;".",L11))</f>
        <v>40</v>
      </c>
      <c r="AW11" s="36">
        <f t="shared" si="8"/>
        <v>3</v>
      </c>
      <c r="AX11" s="37"/>
      <c r="AY11" s="38">
        <f t="shared" si="9"/>
        <v>10</v>
      </c>
      <c r="AZ11" s="39"/>
      <c r="BA11" s="40">
        <f t="shared" si="10"/>
        <v>-26</v>
      </c>
    </row>
    <row r="12" spans="1:53" s="51" customFormat="1" ht="16.5" thickBot="1">
      <c r="A12" s="4" t="s">
        <v>32</v>
      </c>
      <c r="B12" s="56">
        <v>1</v>
      </c>
      <c r="C12" s="57">
        <f>(P14)</f>
        <v>0</v>
      </c>
      <c r="D12" s="57">
        <f>(N14)</f>
        <v>6</v>
      </c>
      <c r="E12" s="58" t="str">
        <f t="shared" si="11"/>
        <v>v</v>
      </c>
      <c r="F12" s="56">
        <v>8</v>
      </c>
      <c r="G12" s="57">
        <f>(P57)</f>
        <v>0</v>
      </c>
      <c r="H12" s="57">
        <f>(N57)</f>
        <v>6</v>
      </c>
      <c r="I12" s="58" t="str">
        <f t="shared" si="12"/>
        <v>v</v>
      </c>
      <c r="J12" s="56">
        <v>6</v>
      </c>
      <c r="K12" s="57">
        <f>(P46)</f>
        <v>2</v>
      </c>
      <c r="L12" s="57">
        <f>(N46)</f>
        <v>4</v>
      </c>
      <c r="M12" s="58" t="str">
        <f t="shared" si="13"/>
        <v>v</v>
      </c>
      <c r="N12" s="56">
        <v>4</v>
      </c>
      <c r="O12" s="57">
        <f>(P35)</f>
        <v>3</v>
      </c>
      <c r="P12" s="57">
        <f>(N35)</f>
        <v>3</v>
      </c>
      <c r="Q12" s="58" t="str">
        <f t="shared" si="14"/>
        <v>d</v>
      </c>
      <c r="R12" s="56">
        <v>2</v>
      </c>
      <c r="S12" s="57">
        <f>(P24)</f>
        <v>0</v>
      </c>
      <c r="T12" s="57">
        <f>(N24)</f>
        <v>6</v>
      </c>
      <c r="U12" s="58" t="str">
        <f>IF(S12=".","-",IF(S12&gt;T12,"g",IF(S12=T12,"d","v")))</f>
        <v>v</v>
      </c>
      <c r="V12" s="56">
        <v>9</v>
      </c>
      <c r="W12" s="57">
        <f>(P66)</f>
        <v>2</v>
      </c>
      <c r="X12" s="57">
        <f>(N66)</f>
        <v>4</v>
      </c>
      <c r="Y12" s="58" t="str">
        <f>IF(W12=".","-",IF(W12&gt;X12,"g",IF(W12=X12,"d","v")))</f>
        <v>v</v>
      </c>
      <c r="Z12" s="56">
        <v>7</v>
      </c>
      <c r="AA12" s="57">
        <f>(P54)</f>
        <v>4</v>
      </c>
      <c r="AB12" s="57">
        <f>(N54)</f>
        <v>2</v>
      </c>
      <c r="AC12" s="58" t="str">
        <f>IF(AA12=".","-",IF(AA12&gt;AB12,"g",IF(AA12=AB12,"d","v")))</f>
        <v>g</v>
      </c>
      <c r="AD12" s="56">
        <v>5</v>
      </c>
      <c r="AE12" s="57">
        <f>(P42)</f>
        <v>1</v>
      </c>
      <c r="AF12" s="57">
        <f>(N42)</f>
        <v>5</v>
      </c>
      <c r="AG12" s="58" t="str">
        <f>IF(AE12=".","-",IF(AE12&gt;AF12,"g",IF(AE12=AF12,"d","v")))</f>
        <v>v</v>
      </c>
      <c r="AH12" s="56">
        <v>3</v>
      </c>
      <c r="AI12" s="57">
        <f>(P30)</f>
        <v>3</v>
      </c>
      <c r="AJ12" s="57">
        <f>(N30)</f>
        <v>3</v>
      </c>
      <c r="AK12" s="58" t="str">
        <f>IF(AI12=".","-",IF(AI12&gt;AJ12,"g",IF(AI12=AJ12,"d","v")))</f>
        <v>d</v>
      </c>
      <c r="AL12" s="59"/>
      <c r="AM12" s="60"/>
      <c r="AN12" s="60"/>
      <c r="AO12" s="61"/>
      <c r="AP12" s="49"/>
      <c r="AQ12" s="62">
        <f t="shared" si="4"/>
        <v>9</v>
      </c>
      <c r="AR12" s="63">
        <f t="shared" si="5"/>
        <v>1</v>
      </c>
      <c r="AS12" s="63">
        <f t="shared" si="6"/>
        <v>2</v>
      </c>
      <c r="AT12" s="63">
        <f t="shared" si="7"/>
        <v>6</v>
      </c>
      <c r="AU12" s="64">
        <f>SUM(IF(O12&lt;&gt;".",O12)+IF(S12&lt;&gt;".",S12)+IF(W12&lt;&gt;".",W12)+IF(AA12&lt;&gt;".",AA12)+IF(AE12&lt;&gt;".",AE12)+IF(AI12&lt;&gt;".",AI12)+IF(C12&lt;&gt;".",C12)+IF(G12&lt;&gt;".",G12)+IF(K12&lt;&gt;".",K12))</f>
        <v>15</v>
      </c>
      <c r="AV12" s="64">
        <f>SUM(IF(P12&lt;&gt;".",P12)+IF(T12&lt;&gt;".",T12)+IF(X12&lt;&gt;".",X12)+IF(AB12&lt;&gt;".",AB12)+IF(AF12&lt;&gt;".",AF12)+IF(AJ12&lt;&gt;".",AJ12)+IF(D12&lt;&gt;".",D12)+IF(H12&lt;&gt;".",H12)+IF(L12&lt;&gt;".",L12))</f>
        <v>39</v>
      </c>
      <c r="AW12" s="65">
        <f t="shared" si="8"/>
        <v>5</v>
      </c>
      <c r="AX12" s="66"/>
      <c r="AY12" s="67">
        <f t="shared" si="9"/>
        <v>8</v>
      </c>
      <c r="AZ12" s="39"/>
      <c r="BA12" s="40">
        <f t="shared" si="10"/>
        <v>-24</v>
      </c>
    </row>
    <row r="13" spans="1:53" s="51" customFormat="1" ht="3.75" customHeight="1" thickTop="1">
      <c r="B13" s="68"/>
      <c r="C13" s="69"/>
      <c r="D13" s="69"/>
      <c r="E13" s="70"/>
      <c r="F13" s="68"/>
      <c r="G13" s="69"/>
      <c r="H13" s="69"/>
      <c r="I13" s="70"/>
      <c r="J13" s="68"/>
      <c r="K13" s="69"/>
      <c r="L13" s="69"/>
      <c r="M13" s="70"/>
      <c r="N13" s="68"/>
      <c r="O13" s="69"/>
      <c r="P13" s="69"/>
      <c r="Q13" s="70"/>
      <c r="R13" s="68"/>
      <c r="S13" s="69"/>
      <c r="T13" s="69"/>
      <c r="U13" s="70"/>
      <c r="V13" s="68"/>
      <c r="W13" s="69"/>
      <c r="X13" s="69"/>
      <c r="Y13" s="70"/>
      <c r="Z13" s="68"/>
      <c r="AA13" s="69"/>
      <c r="AB13" s="69"/>
      <c r="AC13" s="70"/>
      <c r="AH13" s="68"/>
      <c r="AI13" s="69"/>
      <c r="AJ13" s="69"/>
      <c r="AK13" s="70"/>
      <c r="AQ13" s="71"/>
      <c r="AR13" s="72"/>
      <c r="AS13" s="72"/>
      <c r="AT13" s="72"/>
      <c r="AU13" s="73"/>
      <c r="AV13" s="73"/>
      <c r="AW13" s="74"/>
    </row>
    <row r="14" spans="1:53" s="51" customFormat="1" ht="26.25">
      <c r="A14" s="75">
        <v>1</v>
      </c>
      <c r="B14" s="76"/>
      <c r="D14" s="77"/>
      <c r="K14" s="78"/>
      <c r="L14" s="79" t="str">
        <f>($A$3)</f>
        <v>Józsefváros II </v>
      </c>
      <c r="M14" s="78"/>
      <c r="N14" s="80">
        <v>6</v>
      </c>
      <c r="O14" s="104"/>
      <c r="P14" s="80">
        <v>0</v>
      </c>
      <c r="R14" s="51" t="str">
        <f>($A$12)</f>
        <v>Debrecen</v>
      </c>
      <c r="W14" s="78"/>
      <c r="Y14" s="77"/>
      <c r="AY14" s="82"/>
    </row>
    <row r="15" spans="1:53" ht="20.25">
      <c r="A15" s="83"/>
      <c r="B15" s="84"/>
      <c r="E15" s="51"/>
      <c r="F15" s="51"/>
      <c r="G15" s="51"/>
      <c r="H15" s="51"/>
      <c r="I15" s="51"/>
      <c r="J15" s="51"/>
      <c r="L15" s="79" t="str">
        <f>($A$4)</f>
        <v>Komárom</v>
      </c>
      <c r="N15" s="80">
        <v>6</v>
      </c>
      <c r="O15" s="104"/>
      <c r="P15" s="80">
        <v>0</v>
      </c>
      <c r="R15" s="51" t="str">
        <f>($A$11)</f>
        <v>Maroslele II</v>
      </c>
      <c r="S15" s="51"/>
      <c r="V15" s="51"/>
      <c r="Z15" s="51"/>
      <c r="AA15" s="85"/>
      <c r="AI15" s="85"/>
      <c r="AJ15" s="81"/>
      <c r="AK15" s="85"/>
      <c r="AM15" s="51"/>
      <c r="AN15" s="51"/>
      <c r="AO15" s="51"/>
      <c r="AP15" s="51"/>
      <c r="AQ15" s="51"/>
      <c r="AR15" s="51"/>
      <c r="AT15" s="51"/>
      <c r="AU15" s="51"/>
      <c r="AV15" s="51"/>
      <c r="AW15" s="51"/>
      <c r="AY15" s="82"/>
    </row>
    <row r="16" spans="1:53" ht="20.25">
      <c r="A16" s="83"/>
      <c r="B16" s="84"/>
      <c r="D16" s="77"/>
      <c r="E16" s="51"/>
      <c r="F16" s="51"/>
      <c r="G16" s="51"/>
      <c r="H16" s="51"/>
      <c r="I16" s="51"/>
      <c r="J16" s="51"/>
      <c r="L16" s="79" t="str">
        <f>($A$5)</f>
        <v>SMAFC </v>
      </c>
      <c r="N16" s="80">
        <v>3</v>
      </c>
      <c r="O16" s="104"/>
      <c r="P16" s="80">
        <v>3</v>
      </c>
      <c r="Q16" s="85" t="s">
        <v>59</v>
      </c>
      <c r="R16" s="51" t="str">
        <f>($A$10)</f>
        <v>Dunakanyar III</v>
      </c>
      <c r="S16" s="51"/>
      <c r="V16" s="51"/>
      <c r="Y16" s="77"/>
      <c r="Z16" s="51"/>
      <c r="AA16" s="78"/>
      <c r="AI16" s="78"/>
      <c r="AJ16" s="78"/>
      <c r="AK16" s="78"/>
      <c r="AM16" s="51"/>
      <c r="AN16" s="51"/>
      <c r="AO16" s="51"/>
      <c r="AP16" s="51"/>
      <c r="AQ16" s="51"/>
      <c r="AR16" s="51"/>
      <c r="AT16" s="51"/>
      <c r="AU16" s="51"/>
      <c r="AV16" s="51"/>
      <c r="AW16" s="51"/>
      <c r="AY16" s="82"/>
      <c r="AZ16" s="51"/>
    </row>
    <row r="17" spans="1:52" ht="20.25">
      <c r="A17" s="83"/>
      <c r="B17" s="84"/>
      <c r="E17" s="51"/>
      <c r="F17" s="51"/>
      <c r="G17" s="51"/>
      <c r="H17" s="51"/>
      <c r="I17" s="51"/>
      <c r="J17" s="51"/>
      <c r="L17" s="79" t="str">
        <f>($A$6)</f>
        <v>Újbuda</v>
      </c>
      <c r="N17" s="80">
        <v>4</v>
      </c>
      <c r="O17" s="104"/>
      <c r="P17" s="80">
        <v>2</v>
      </c>
      <c r="R17" s="51" t="str">
        <f>($A$9)</f>
        <v>Vas IV</v>
      </c>
      <c r="S17" s="51"/>
      <c r="V17" s="51"/>
      <c r="Z17" s="51"/>
      <c r="AA17" s="85"/>
      <c r="AI17" s="85"/>
      <c r="AJ17" s="81"/>
      <c r="AK17" s="85"/>
      <c r="AM17" s="51"/>
      <c r="AN17" s="51"/>
      <c r="AO17" s="51"/>
      <c r="AP17" s="51"/>
      <c r="AQ17" s="51"/>
      <c r="AR17" s="51"/>
      <c r="AT17" s="51"/>
      <c r="AU17" s="51"/>
      <c r="AV17" s="51"/>
      <c r="AW17" s="51"/>
      <c r="AY17" s="82"/>
    </row>
    <row r="18" spans="1:52" ht="20.25">
      <c r="A18" s="83"/>
      <c r="B18" s="84"/>
      <c r="D18" s="77"/>
      <c r="E18" s="51"/>
      <c r="F18" s="51"/>
      <c r="G18" s="51"/>
      <c r="H18" s="51"/>
      <c r="I18" s="51"/>
      <c r="J18" s="51"/>
      <c r="L18" s="79" t="str">
        <f>($A$7)</f>
        <v>Maroslele I</v>
      </c>
      <c r="N18" s="80">
        <v>4</v>
      </c>
      <c r="O18" s="104"/>
      <c r="P18" s="80">
        <v>2</v>
      </c>
      <c r="Q18" s="85" t="s">
        <v>59</v>
      </c>
      <c r="R18" s="51" t="str">
        <f>($A$8)</f>
        <v>Vas III</v>
      </c>
      <c r="S18" s="51"/>
      <c r="V18" s="51"/>
      <c r="Y18" s="77"/>
      <c r="Z18" s="51"/>
      <c r="AA18" s="78"/>
      <c r="AI18" s="78"/>
      <c r="AJ18" s="78"/>
      <c r="AK18" s="78"/>
      <c r="AM18" s="51"/>
      <c r="AN18" s="51"/>
      <c r="AO18" s="51"/>
      <c r="AP18" s="51"/>
      <c r="AQ18" s="51"/>
      <c r="AR18" s="51"/>
      <c r="AT18" s="51"/>
      <c r="AU18" s="51"/>
      <c r="AV18" s="51"/>
      <c r="AW18" s="51"/>
      <c r="AY18" s="82"/>
      <c r="AZ18" s="51"/>
    </row>
    <row r="19" spans="1:52" ht="3.75" customHeight="1">
      <c r="A19" s="83"/>
      <c r="B19" s="84"/>
      <c r="C19" s="86"/>
      <c r="D19" s="87"/>
      <c r="E19" s="84"/>
      <c r="F19" s="84"/>
      <c r="G19" s="84"/>
      <c r="H19" s="84"/>
      <c r="I19" s="84"/>
      <c r="J19" s="84"/>
      <c r="K19" s="88"/>
      <c r="L19" s="88"/>
      <c r="M19" s="88"/>
      <c r="N19" s="84"/>
      <c r="O19" s="89"/>
      <c r="P19" s="90"/>
      <c r="Q19" s="89"/>
      <c r="R19" s="84"/>
      <c r="S19" s="84"/>
      <c r="T19" s="88"/>
      <c r="U19" s="88"/>
      <c r="V19" s="84"/>
      <c r="W19" s="88"/>
      <c r="X19" s="88"/>
      <c r="Y19" s="88"/>
      <c r="Z19" s="84"/>
      <c r="AA19" s="89"/>
      <c r="AB19" s="90"/>
      <c r="AC19" s="89"/>
      <c r="AD19" s="88"/>
      <c r="AE19" s="84"/>
      <c r="AF19" s="84"/>
      <c r="AG19" s="84"/>
      <c r="AH19" s="84"/>
      <c r="AI19" s="89"/>
      <c r="AJ19" s="90"/>
      <c r="AK19" s="89"/>
      <c r="AL19" s="88"/>
      <c r="AM19" s="84"/>
      <c r="AN19" s="84"/>
      <c r="AO19" s="84"/>
      <c r="AP19" s="51"/>
      <c r="AQ19" s="51"/>
      <c r="AR19" s="51"/>
      <c r="AS19" s="51"/>
      <c r="AT19" s="51"/>
      <c r="AU19" s="51"/>
      <c r="AV19" s="51"/>
      <c r="AW19" s="51"/>
    </row>
    <row r="20" spans="1:52" s="51" customFormat="1" ht="26.25">
      <c r="A20" s="75">
        <v>2</v>
      </c>
      <c r="B20" s="91"/>
      <c r="D20" s="77"/>
      <c r="K20" s="78"/>
      <c r="L20" s="79" t="str">
        <f>($A$3)</f>
        <v>Józsefváros II </v>
      </c>
      <c r="M20" s="78"/>
      <c r="N20" s="80">
        <v>6</v>
      </c>
      <c r="O20" s="104"/>
      <c r="P20" s="80">
        <v>0</v>
      </c>
      <c r="R20" s="51" t="str">
        <f>($A$11)</f>
        <v>Maroslele II</v>
      </c>
      <c r="W20" s="78"/>
      <c r="Y20" s="77"/>
      <c r="AY20" s="82"/>
    </row>
    <row r="21" spans="1:52" ht="20.25">
      <c r="A21" s="83"/>
      <c r="B21" s="92"/>
      <c r="E21" s="51"/>
      <c r="F21" s="51"/>
      <c r="G21" s="51"/>
      <c r="H21" s="51"/>
      <c r="I21" s="51"/>
      <c r="J21" s="51"/>
      <c r="L21" s="79" t="str">
        <f>($A$4)</f>
        <v>Komárom</v>
      </c>
      <c r="N21" s="80">
        <v>6</v>
      </c>
      <c r="O21" s="104"/>
      <c r="P21" s="80">
        <v>0</v>
      </c>
      <c r="Q21" s="85"/>
      <c r="R21" s="51" t="str">
        <f>($A$10)</f>
        <v>Dunakanyar III</v>
      </c>
      <c r="S21" s="51"/>
      <c r="V21" s="51"/>
      <c r="Z21" s="51"/>
      <c r="AA21" s="85"/>
      <c r="AI21" s="85"/>
      <c r="AJ21" s="81"/>
      <c r="AK21" s="85"/>
      <c r="AM21" s="51"/>
      <c r="AN21" s="51"/>
      <c r="AO21" s="51"/>
      <c r="AP21" s="51"/>
      <c r="AQ21" s="51"/>
      <c r="AR21" s="51"/>
      <c r="AT21" s="51"/>
      <c r="AU21" s="51"/>
      <c r="AV21" s="51"/>
      <c r="AW21" s="51"/>
      <c r="AY21" s="82"/>
    </row>
    <row r="22" spans="1:52" ht="20.25">
      <c r="A22" s="83"/>
      <c r="B22" s="92"/>
      <c r="D22" s="77"/>
      <c r="E22" s="51"/>
      <c r="F22" s="51"/>
      <c r="G22" s="51"/>
      <c r="H22" s="51"/>
      <c r="I22" s="51"/>
      <c r="J22" s="51"/>
      <c r="L22" s="79" t="str">
        <f>($A$5)</f>
        <v>SMAFC </v>
      </c>
      <c r="N22" s="80">
        <v>5</v>
      </c>
      <c r="O22" s="104"/>
      <c r="P22" s="80">
        <v>1</v>
      </c>
      <c r="Q22" s="85" t="s">
        <v>59</v>
      </c>
      <c r="R22" s="51" t="str">
        <f>($A$9)</f>
        <v>Vas IV</v>
      </c>
      <c r="V22" s="51"/>
      <c r="Y22" s="77"/>
      <c r="Z22" s="51"/>
      <c r="AA22" s="78"/>
      <c r="AI22" s="78"/>
      <c r="AJ22" s="78"/>
      <c r="AK22" s="78"/>
      <c r="AM22" s="51"/>
      <c r="AN22" s="51"/>
      <c r="AO22" s="51"/>
      <c r="AP22" s="51"/>
      <c r="AQ22" s="51"/>
      <c r="AR22" s="51"/>
      <c r="AT22" s="51"/>
      <c r="AU22" s="51"/>
      <c r="AV22" s="51"/>
      <c r="AW22" s="51"/>
      <c r="AY22" s="82"/>
      <c r="AZ22" s="51"/>
    </row>
    <row r="23" spans="1:52" ht="20.25">
      <c r="A23" s="83"/>
      <c r="B23" s="92"/>
      <c r="E23" s="51"/>
      <c r="F23" s="51"/>
      <c r="G23" s="51"/>
      <c r="H23" s="51"/>
      <c r="I23" s="51"/>
      <c r="J23" s="51"/>
      <c r="L23" s="79" t="str">
        <f>($A$6)</f>
        <v>Újbuda</v>
      </c>
      <c r="N23" s="80">
        <v>3</v>
      </c>
      <c r="O23" s="104"/>
      <c r="P23" s="80">
        <v>3</v>
      </c>
      <c r="Q23" s="85" t="s">
        <v>59</v>
      </c>
      <c r="R23" s="51" t="str">
        <f>($A$8)</f>
        <v>Vas III</v>
      </c>
      <c r="S23" s="51"/>
      <c r="V23" s="51"/>
      <c r="Z23" s="51"/>
      <c r="AA23" s="85"/>
      <c r="AI23" s="85"/>
      <c r="AJ23" s="81"/>
      <c r="AK23" s="85"/>
      <c r="AM23" s="51"/>
      <c r="AN23" s="51"/>
      <c r="AO23" s="51"/>
      <c r="AP23" s="51"/>
      <c r="AQ23" s="51"/>
      <c r="AR23" s="51"/>
      <c r="AT23" s="51"/>
      <c r="AU23" s="51"/>
      <c r="AV23" s="51"/>
      <c r="AW23" s="51"/>
      <c r="AY23" s="82"/>
    </row>
    <row r="24" spans="1:52" ht="20.25">
      <c r="A24" s="83"/>
      <c r="B24" s="92"/>
      <c r="D24" s="77"/>
      <c r="E24" s="51"/>
      <c r="F24" s="51"/>
      <c r="G24" s="51"/>
      <c r="H24" s="51"/>
      <c r="I24" s="51"/>
      <c r="J24" s="51"/>
      <c r="L24" s="79" t="str">
        <f>($A$7)</f>
        <v>Maroslele I</v>
      </c>
      <c r="N24" s="80">
        <v>6</v>
      </c>
      <c r="O24" s="104"/>
      <c r="P24" s="80">
        <v>0</v>
      </c>
      <c r="Q24" s="85" t="s">
        <v>59</v>
      </c>
      <c r="R24" s="51" t="str">
        <f>($A$12)</f>
        <v>Debrecen</v>
      </c>
      <c r="S24" s="51"/>
      <c r="V24" s="51"/>
      <c r="Y24" s="77"/>
      <c r="Z24" s="51"/>
      <c r="AA24" s="78"/>
      <c r="AI24" s="78"/>
      <c r="AJ24" s="78"/>
      <c r="AK24" s="78"/>
      <c r="AM24" s="51"/>
      <c r="AN24" s="51"/>
      <c r="AO24" s="51"/>
      <c r="AP24" s="51"/>
      <c r="AQ24" s="51"/>
      <c r="AR24" s="51"/>
      <c r="AT24" s="51"/>
      <c r="AU24" s="51"/>
      <c r="AV24" s="51"/>
      <c r="AW24" s="51"/>
      <c r="AY24" s="82"/>
      <c r="AZ24" s="51"/>
    </row>
    <row r="25" spans="1:52" ht="3.75" customHeight="1">
      <c r="A25" s="83"/>
      <c r="B25" s="92"/>
      <c r="C25" s="93"/>
      <c r="D25" s="94"/>
      <c r="E25" s="92"/>
      <c r="F25" s="92"/>
      <c r="G25" s="92"/>
      <c r="H25" s="92"/>
      <c r="I25" s="92"/>
      <c r="J25" s="92"/>
      <c r="K25" s="95"/>
      <c r="L25" s="95"/>
      <c r="M25" s="95"/>
      <c r="N25" s="92"/>
      <c r="O25" s="96"/>
      <c r="P25" s="97"/>
      <c r="Q25" s="96"/>
      <c r="R25" s="92"/>
      <c r="S25" s="92"/>
      <c r="T25" s="95"/>
      <c r="U25" s="95"/>
      <c r="V25" s="92"/>
      <c r="W25" s="95"/>
      <c r="X25" s="95"/>
      <c r="Y25" s="95"/>
      <c r="Z25" s="92"/>
      <c r="AA25" s="96"/>
      <c r="AB25" s="97"/>
      <c r="AC25" s="96"/>
      <c r="AD25" s="95"/>
      <c r="AE25" s="92"/>
      <c r="AF25" s="92"/>
      <c r="AG25" s="92"/>
      <c r="AH25" s="92"/>
      <c r="AI25" s="96"/>
      <c r="AJ25" s="97"/>
      <c r="AK25" s="96"/>
      <c r="AL25" s="95"/>
      <c r="AM25" s="92"/>
      <c r="AN25" s="92"/>
      <c r="AO25" s="92"/>
      <c r="AP25" s="51"/>
      <c r="AQ25" s="51"/>
      <c r="AR25" s="51"/>
      <c r="AS25" s="51"/>
      <c r="AT25" s="51"/>
      <c r="AU25" s="51"/>
      <c r="AV25" s="51"/>
      <c r="AW25" s="51"/>
    </row>
    <row r="26" spans="1:52" s="51" customFormat="1" ht="26.25">
      <c r="A26" s="75">
        <v>3</v>
      </c>
      <c r="B26" s="76"/>
      <c r="D26" s="77"/>
      <c r="K26" s="78"/>
      <c r="L26" s="79" t="str">
        <f>($A$3)</f>
        <v>Józsefváros II </v>
      </c>
      <c r="M26" s="78"/>
      <c r="N26" s="80">
        <v>5</v>
      </c>
      <c r="O26" s="104"/>
      <c r="P26" s="80">
        <v>1</v>
      </c>
      <c r="R26" s="51" t="str">
        <f>($A$10)</f>
        <v>Dunakanyar III</v>
      </c>
      <c r="W26" s="78"/>
      <c r="Y26" s="77"/>
      <c r="AY26" s="82"/>
    </row>
    <row r="27" spans="1:52" ht="20.25">
      <c r="A27" s="83"/>
      <c r="B27" s="84"/>
      <c r="E27" s="51"/>
      <c r="F27" s="51"/>
      <c r="G27" s="51"/>
      <c r="H27" s="51"/>
      <c r="I27" s="51"/>
      <c r="J27" s="51"/>
      <c r="L27" s="79" t="str">
        <f>($A$4)</f>
        <v>Komárom</v>
      </c>
      <c r="N27" s="80">
        <v>5</v>
      </c>
      <c r="O27" s="104"/>
      <c r="P27" s="80">
        <v>1</v>
      </c>
      <c r="R27" s="51" t="str">
        <f>($A$9)</f>
        <v>Vas IV</v>
      </c>
      <c r="S27" s="51"/>
      <c r="V27" s="51"/>
      <c r="Z27" s="51"/>
      <c r="AA27" s="85"/>
      <c r="AI27" s="85"/>
      <c r="AJ27" s="81"/>
      <c r="AK27" s="85"/>
      <c r="AM27" s="51"/>
      <c r="AN27" s="51"/>
      <c r="AO27" s="51"/>
      <c r="AP27" s="51"/>
      <c r="AQ27" s="51"/>
      <c r="AR27" s="51"/>
      <c r="AT27" s="51"/>
      <c r="AU27" s="51"/>
      <c r="AV27" s="51"/>
      <c r="AW27" s="51"/>
      <c r="AY27" s="82"/>
    </row>
    <row r="28" spans="1:52" ht="20.25">
      <c r="A28" s="83"/>
      <c r="B28" s="84"/>
      <c r="D28" s="77"/>
      <c r="E28" s="51"/>
      <c r="F28" s="51"/>
      <c r="G28" s="51"/>
      <c r="H28" s="51"/>
      <c r="I28" s="51"/>
      <c r="J28" s="51"/>
      <c r="L28" s="79" t="str">
        <f>($A$5)</f>
        <v>SMAFC </v>
      </c>
      <c r="N28" s="80">
        <v>5</v>
      </c>
      <c r="O28" s="104"/>
      <c r="P28" s="80">
        <v>1</v>
      </c>
      <c r="Q28" s="85"/>
      <c r="R28" s="51" t="str">
        <f>($A$8)</f>
        <v>Vas III</v>
      </c>
      <c r="S28" s="51"/>
      <c r="V28" s="51"/>
      <c r="Y28" s="77"/>
      <c r="Z28" s="51"/>
      <c r="AA28" s="78"/>
      <c r="AI28" s="78"/>
      <c r="AJ28" s="78"/>
      <c r="AK28" s="78"/>
      <c r="AM28" s="51"/>
      <c r="AN28" s="51"/>
      <c r="AO28" s="51"/>
      <c r="AP28" s="51"/>
      <c r="AQ28" s="51"/>
      <c r="AR28" s="51"/>
      <c r="AT28" s="51"/>
      <c r="AU28" s="51"/>
      <c r="AV28" s="51"/>
      <c r="AW28" s="51"/>
      <c r="AY28" s="82"/>
      <c r="AZ28" s="51"/>
    </row>
    <row r="29" spans="1:52" ht="20.25">
      <c r="A29" s="83"/>
      <c r="B29" s="84"/>
      <c r="E29" s="51"/>
      <c r="F29" s="51"/>
      <c r="G29" s="51"/>
      <c r="H29" s="51"/>
      <c r="I29" s="51"/>
      <c r="J29" s="51"/>
      <c r="L29" s="79" t="str">
        <f>($A$6)</f>
        <v>Újbuda</v>
      </c>
      <c r="N29" s="80">
        <v>1</v>
      </c>
      <c r="O29" s="104"/>
      <c r="P29" s="80">
        <v>5</v>
      </c>
      <c r="R29" s="51" t="str">
        <f>($A$7)</f>
        <v>Maroslele I</v>
      </c>
      <c r="S29" s="51"/>
      <c r="V29" s="51"/>
      <c r="Z29" s="51"/>
      <c r="AA29" s="85"/>
      <c r="AI29" s="85"/>
      <c r="AJ29" s="81"/>
      <c r="AK29" s="85"/>
      <c r="AM29" s="51"/>
      <c r="AN29" s="51"/>
      <c r="AO29" s="51"/>
      <c r="AP29" s="51"/>
      <c r="AQ29" s="51"/>
      <c r="AR29" s="51"/>
      <c r="AT29" s="51"/>
      <c r="AU29" s="51"/>
      <c r="AV29" s="51"/>
      <c r="AW29" s="51"/>
      <c r="AY29" s="82"/>
    </row>
    <row r="30" spans="1:52" ht="20.25">
      <c r="A30" s="83"/>
      <c r="B30" s="84"/>
      <c r="D30" s="77"/>
      <c r="E30" s="51"/>
      <c r="F30" s="51"/>
      <c r="G30" s="51"/>
      <c r="H30" s="51"/>
      <c r="I30" s="51"/>
      <c r="J30" s="51"/>
      <c r="L30" s="79" t="str">
        <f>($A$11)</f>
        <v>Maroslele II</v>
      </c>
      <c r="N30" s="80">
        <v>3</v>
      </c>
      <c r="O30" s="104"/>
      <c r="P30" s="80">
        <v>3</v>
      </c>
      <c r="Q30" s="85" t="s">
        <v>59</v>
      </c>
      <c r="R30" s="51" t="str">
        <f>($A$12)</f>
        <v>Debrecen</v>
      </c>
      <c r="S30" s="51"/>
      <c r="V30" s="51"/>
      <c r="Y30" s="77"/>
      <c r="Z30" s="51"/>
      <c r="AA30" s="78"/>
      <c r="AI30" s="78"/>
      <c r="AJ30" s="78"/>
      <c r="AK30" s="78"/>
      <c r="AM30" s="51"/>
      <c r="AN30" s="51"/>
      <c r="AO30" s="51"/>
      <c r="AP30" s="51"/>
      <c r="AQ30" s="51"/>
      <c r="AR30" s="51"/>
      <c r="AT30" s="51"/>
      <c r="AU30" s="51"/>
      <c r="AV30" s="51"/>
      <c r="AW30" s="51"/>
      <c r="AY30" s="82"/>
      <c r="AZ30" s="51"/>
    </row>
    <row r="31" spans="1:52" ht="3.75" customHeight="1">
      <c r="A31" s="83"/>
      <c r="B31" s="84"/>
      <c r="C31" s="86"/>
      <c r="D31" s="87"/>
      <c r="E31" s="84"/>
      <c r="F31" s="84"/>
      <c r="G31" s="84"/>
      <c r="H31" s="84"/>
      <c r="I31" s="84"/>
      <c r="J31" s="84"/>
      <c r="K31" s="88"/>
      <c r="L31" s="88"/>
      <c r="M31" s="88"/>
      <c r="N31" s="84"/>
      <c r="O31" s="89"/>
      <c r="P31" s="90"/>
      <c r="Q31" s="89"/>
      <c r="R31" s="84"/>
      <c r="S31" s="84"/>
      <c r="T31" s="88"/>
      <c r="U31" s="88"/>
      <c r="V31" s="84"/>
      <c r="W31" s="88"/>
      <c r="X31" s="88"/>
      <c r="Y31" s="88"/>
      <c r="Z31" s="84"/>
      <c r="AA31" s="89"/>
      <c r="AB31" s="90"/>
      <c r="AC31" s="89"/>
      <c r="AD31" s="88"/>
      <c r="AE31" s="84"/>
      <c r="AF31" s="84"/>
      <c r="AG31" s="84"/>
      <c r="AH31" s="84"/>
      <c r="AI31" s="89"/>
      <c r="AJ31" s="90"/>
      <c r="AK31" s="89"/>
      <c r="AL31" s="88"/>
      <c r="AM31" s="84"/>
      <c r="AN31" s="84"/>
      <c r="AO31" s="84"/>
      <c r="AP31" s="51"/>
      <c r="AQ31" s="51"/>
      <c r="AR31" s="51"/>
      <c r="AS31" s="51"/>
      <c r="AT31" s="51"/>
      <c r="AU31" s="51"/>
      <c r="AV31" s="51"/>
      <c r="AW31" s="51"/>
    </row>
    <row r="32" spans="1:52" s="51" customFormat="1" ht="26.25">
      <c r="A32" s="75">
        <v>4</v>
      </c>
      <c r="B32" s="91"/>
      <c r="D32" s="77"/>
      <c r="K32" s="78"/>
      <c r="L32" s="79" t="str">
        <f>($A$3)</f>
        <v>Józsefváros II </v>
      </c>
      <c r="M32" s="78"/>
      <c r="N32" s="80">
        <v>5</v>
      </c>
      <c r="O32" s="104"/>
      <c r="P32" s="80">
        <v>1</v>
      </c>
      <c r="R32" s="51" t="str">
        <f>($A$9)</f>
        <v>Vas IV</v>
      </c>
      <c r="W32" s="78"/>
      <c r="Y32" s="77"/>
      <c r="AY32" s="82"/>
    </row>
    <row r="33" spans="1:52" ht="20.25">
      <c r="A33" s="83"/>
      <c r="B33" s="92"/>
      <c r="E33" s="51"/>
      <c r="F33" s="51"/>
      <c r="G33" s="51"/>
      <c r="H33" s="51"/>
      <c r="I33" s="51"/>
      <c r="J33" s="51"/>
      <c r="L33" s="79" t="str">
        <f>($A$8)</f>
        <v>Vas III</v>
      </c>
      <c r="N33" s="80">
        <v>3</v>
      </c>
      <c r="O33" s="104"/>
      <c r="P33" s="80">
        <v>3</v>
      </c>
      <c r="R33" s="51" t="str">
        <f>($A$4)</f>
        <v>Komárom</v>
      </c>
      <c r="S33" s="51"/>
      <c r="V33" s="51"/>
      <c r="Z33" s="51"/>
      <c r="AA33" s="85"/>
      <c r="AI33" s="85"/>
      <c r="AJ33" s="81"/>
      <c r="AK33" s="85"/>
      <c r="AM33" s="51"/>
      <c r="AN33" s="51"/>
      <c r="AO33" s="51"/>
      <c r="AP33" s="51"/>
      <c r="AQ33" s="51"/>
      <c r="AR33" s="51"/>
      <c r="AT33" s="51"/>
      <c r="AU33" s="51"/>
      <c r="AV33" s="51"/>
      <c r="AW33" s="51"/>
      <c r="AY33" s="82"/>
    </row>
    <row r="34" spans="1:52" ht="20.25">
      <c r="A34" s="83"/>
      <c r="B34" s="92"/>
      <c r="D34" s="77"/>
      <c r="E34" s="51"/>
      <c r="F34" s="51"/>
      <c r="G34" s="51"/>
      <c r="H34" s="51"/>
      <c r="I34" s="51"/>
      <c r="J34" s="51"/>
      <c r="L34" s="79" t="str">
        <f>($A$5)</f>
        <v>SMAFC </v>
      </c>
      <c r="N34" s="80">
        <v>3</v>
      </c>
      <c r="O34" s="104"/>
      <c r="P34" s="80">
        <v>3</v>
      </c>
      <c r="Q34" s="85"/>
      <c r="R34" s="51" t="str">
        <f>($A$7)</f>
        <v>Maroslele I</v>
      </c>
      <c r="S34" s="51"/>
      <c r="V34" s="51"/>
      <c r="Y34" s="77"/>
      <c r="Z34" s="51"/>
      <c r="AA34" s="78"/>
      <c r="AI34" s="78"/>
      <c r="AJ34" s="78"/>
      <c r="AK34" s="78"/>
      <c r="AM34" s="51"/>
      <c r="AN34" s="51"/>
      <c r="AO34" s="51"/>
      <c r="AP34" s="51"/>
      <c r="AQ34" s="51"/>
      <c r="AR34" s="51"/>
      <c r="AT34" s="51"/>
      <c r="AU34" s="51"/>
      <c r="AV34" s="51"/>
      <c r="AW34" s="51"/>
      <c r="AY34" s="82"/>
      <c r="AZ34" s="51"/>
    </row>
    <row r="35" spans="1:52" ht="20.25">
      <c r="A35" s="83"/>
      <c r="B35" s="92"/>
      <c r="E35" s="51"/>
      <c r="F35" s="51"/>
      <c r="G35" s="51"/>
      <c r="H35" s="51"/>
      <c r="I35" s="51"/>
      <c r="J35" s="51"/>
      <c r="L35" s="79" t="str">
        <f>($A$6)</f>
        <v>Újbuda</v>
      </c>
      <c r="N35" s="80">
        <v>3</v>
      </c>
      <c r="O35" s="104"/>
      <c r="P35" s="80">
        <v>3</v>
      </c>
      <c r="R35" s="51" t="str">
        <f>($A$12)</f>
        <v>Debrecen</v>
      </c>
      <c r="S35" s="51"/>
      <c r="V35" s="51"/>
      <c r="Z35" s="51"/>
      <c r="AA35" s="85"/>
      <c r="AI35" s="85"/>
      <c r="AJ35" s="81"/>
      <c r="AK35" s="85"/>
      <c r="AM35" s="51"/>
      <c r="AN35" s="51"/>
      <c r="AO35" s="51"/>
      <c r="AP35" s="51"/>
      <c r="AQ35" s="51"/>
      <c r="AR35" s="51"/>
      <c r="AT35" s="51"/>
      <c r="AU35" s="51"/>
      <c r="AV35" s="51"/>
      <c r="AW35" s="51"/>
      <c r="AY35" s="82"/>
    </row>
    <row r="36" spans="1:52" ht="20.25">
      <c r="A36" s="83"/>
      <c r="B36" s="92"/>
      <c r="D36" s="77"/>
      <c r="E36" s="51"/>
      <c r="F36" s="51"/>
      <c r="G36" s="51"/>
      <c r="H36" s="51"/>
      <c r="I36" s="51"/>
      <c r="J36" s="51"/>
      <c r="L36" s="79" t="str">
        <f>($A$10)</f>
        <v>Dunakanyar III</v>
      </c>
      <c r="N36" s="80">
        <v>3</v>
      </c>
      <c r="O36" s="104"/>
      <c r="P36" s="80">
        <v>3</v>
      </c>
      <c r="Q36" s="85" t="s">
        <v>59</v>
      </c>
      <c r="R36" s="51" t="str">
        <f>($A$11)</f>
        <v>Maroslele II</v>
      </c>
      <c r="S36" s="51"/>
      <c r="V36" s="51"/>
      <c r="Y36" s="77"/>
      <c r="Z36" s="51"/>
      <c r="AA36" s="78"/>
      <c r="AI36" s="78"/>
      <c r="AJ36" s="78"/>
      <c r="AK36" s="78"/>
      <c r="AM36" s="51"/>
      <c r="AN36" s="51"/>
      <c r="AO36" s="51"/>
      <c r="AP36" s="51"/>
      <c r="AQ36" s="51"/>
      <c r="AR36" s="51"/>
      <c r="AT36" s="51"/>
      <c r="AU36" s="51"/>
      <c r="AV36" s="51"/>
      <c r="AW36" s="51"/>
      <c r="AY36" s="82"/>
      <c r="AZ36" s="51"/>
    </row>
    <row r="37" spans="1:52" ht="3.75" customHeight="1">
      <c r="A37" s="83"/>
      <c r="B37" s="92"/>
      <c r="C37" s="93"/>
      <c r="D37" s="94"/>
      <c r="E37" s="92"/>
      <c r="F37" s="92"/>
      <c r="G37" s="92"/>
      <c r="H37" s="92"/>
      <c r="I37" s="92"/>
      <c r="J37" s="92"/>
      <c r="K37" s="95"/>
      <c r="L37" s="95"/>
      <c r="M37" s="95"/>
      <c r="N37" s="92"/>
      <c r="O37" s="96"/>
      <c r="P37" s="97"/>
      <c r="Q37" s="96"/>
      <c r="R37" s="92"/>
      <c r="S37" s="92"/>
      <c r="T37" s="95"/>
      <c r="U37" s="95"/>
      <c r="V37" s="92"/>
      <c r="W37" s="95"/>
      <c r="X37" s="95"/>
      <c r="Y37" s="95"/>
      <c r="Z37" s="92"/>
      <c r="AA37" s="96"/>
      <c r="AB37" s="97"/>
      <c r="AC37" s="96"/>
      <c r="AD37" s="95"/>
      <c r="AE37" s="92"/>
      <c r="AF37" s="92"/>
      <c r="AG37" s="92"/>
      <c r="AH37" s="92"/>
      <c r="AI37" s="96"/>
      <c r="AJ37" s="97"/>
      <c r="AK37" s="96"/>
      <c r="AL37" s="95"/>
      <c r="AM37" s="92"/>
      <c r="AN37" s="92"/>
      <c r="AO37" s="92"/>
      <c r="AP37" s="51"/>
      <c r="AQ37" s="51"/>
      <c r="AR37" s="51"/>
      <c r="AS37" s="51"/>
      <c r="AT37" s="51"/>
      <c r="AU37" s="51"/>
      <c r="AV37" s="51"/>
      <c r="AW37" s="51"/>
    </row>
    <row r="38" spans="1:52" s="51" customFormat="1" ht="26.25">
      <c r="A38" s="75">
        <v>5</v>
      </c>
      <c r="B38" s="76"/>
      <c r="D38" s="77"/>
      <c r="K38" s="78"/>
      <c r="L38" s="79" t="str">
        <f>($A$3)</f>
        <v>Józsefváros II </v>
      </c>
      <c r="M38" s="78"/>
      <c r="N38" s="80">
        <v>4</v>
      </c>
      <c r="O38" s="104"/>
      <c r="P38" s="80">
        <v>2</v>
      </c>
      <c r="R38" s="51" t="str">
        <f>($A$8)</f>
        <v>Vas III</v>
      </c>
      <c r="W38" s="78"/>
      <c r="Y38" s="77"/>
      <c r="AY38" s="82"/>
    </row>
    <row r="39" spans="1:52" ht="20.25">
      <c r="A39" s="83"/>
      <c r="B39" s="84"/>
      <c r="E39" s="51"/>
      <c r="F39" s="51"/>
      <c r="G39" s="51"/>
      <c r="H39" s="51"/>
      <c r="I39" s="51"/>
      <c r="J39" s="51"/>
      <c r="L39" s="79" t="str">
        <f>($A$4)</f>
        <v>Komárom</v>
      </c>
      <c r="N39" s="80">
        <v>6</v>
      </c>
      <c r="O39" s="104"/>
      <c r="P39" s="80">
        <v>0</v>
      </c>
      <c r="R39" s="51" t="str">
        <f>($A$7)</f>
        <v>Maroslele I</v>
      </c>
      <c r="S39" s="51"/>
      <c r="V39" s="51"/>
      <c r="Z39" s="51"/>
      <c r="AA39" s="85"/>
      <c r="AB39" s="81"/>
      <c r="AC39" s="85"/>
      <c r="AE39" s="51"/>
      <c r="AF39" s="51"/>
      <c r="AG39" s="51"/>
      <c r="AH39" s="51"/>
      <c r="AI39" s="85"/>
      <c r="AJ39" s="81"/>
      <c r="AK39" s="85"/>
      <c r="AM39" s="51"/>
      <c r="AN39" s="51"/>
      <c r="AO39" s="51"/>
      <c r="AP39" s="51"/>
      <c r="AQ39" s="51"/>
      <c r="AR39" s="51"/>
      <c r="AT39" s="51"/>
      <c r="AU39" s="51"/>
      <c r="AV39" s="51"/>
      <c r="AW39" s="51"/>
      <c r="AY39" s="82"/>
    </row>
    <row r="40" spans="1:52" ht="20.25">
      <c r="A40" s="83"/>
      <c r="B40" s="84"/>
      <c r="D40" s="77"/>
      <c r="E40" s="51"/>
      <c r="F40" s="51"/>
      <c r="G40" s="51"/>
      <c r="H40" s="51"/>
      <c r="I40" s="51"/>
      <c r="J40" s="51"/>
      <c r="L40" s="79" t="str">
        <f>($A$5)</f>
        <v>SMAFC </v>
      </c>
      <c r="N40" s="80">
        <v>5</v>
      </c>
      <c r="O40" s="104"/>
      <c r="P40" s="80">
        <v>1</v>
      </c>
      <c r="Q40" s="85"/>
      <c r="R40" s="51" t="str">
        <f>($A$6)</f>
        <v>Újbuda</v>
      </c>
      <c r="S40" s="51"/>
      <c r="V40" s="51"/>
      <c r="Y40" s="77"/>
      <c r="Z40" s="51"/>
      <c r="AA40" s="78"/>
      <c r="AB40" s="78"/>
      <c r="AC40" s="78"/>
      <c r="AE40" s="51"/>
      <c r="AF40" s="51"/>
      <c r="AG40" s="51"/>
      <c r="AH40" s="51"/>
      <c r="AI40" s="78"/>
      <c r="AJ40" s="78"/>
      <c r="AK40" s="78"/>
      <c r="AM40" s="51"/>
      <c r="AN40" s="51"/>
      <c r="AO40" s="51"/>
      <c r="AP40" s="51"/>
      <c r="AQ40" s="51"/>
      <c r="AR40" s="51"/>
      <c r="AT40" s="51"/>
      <c r="AU40" s="51"/>
      <c r="AV40" s="51"/>
      <c r="AW40" s="51"/>
      <c r="AY40" s="82"/>
      <c r="AZ40" s="51"/>
    </row>
    <row r="41" spans="1:52" ht="20.25">
      <c r="A41" s="83"/>
      <c r="B41" s="84"/>
      <c r="E41" s="51"/>
      <c r="F41" s="51"/>
      <c r="G41" s="51"/>
      <c r="H41" s="51"/>
      <c r="I41" s="51"/>
      <c r="J41" s="51"/>
      <c r="L41" s="79" t="str">
        <f>($A$9)</f>
        <v>Vas IV</v>
      </c>
      <c r="N41" s="80">
        <v>4</v>
      </c>
      <c r="O41" s="104"/>
      <c r="P41" s="80">
        <v>2</v>
      </c>
      <c r="R41" s="51" t="str">
        <f>($A$11)</f>
        <v>Maroslele II</v>
      </c>
      <c r="S41" s="51"/>
      <c r="V41" s="51"/>
      <c r="Z41" s="51"/>
      <c r="AA41" s="85"/>
      <c r="AB41" s="81"/>
      <c r="AC41" s="85"/>
      <c r="AE41" s="51"/>
      <c r="AF41" s="51"/>
      <c r="AG41" s="51"/>
      <c r="AH41" s="51"/>
      <c r="AI41" s="85"/>
      <c r="AJ41" s="81"/>
      <c r="AK41" s="85"/>
      <c r="AM41" s="51"/>
      <c r="AN41" s="51"/>
      <c r="AO41" s="51"/>
      <c r="AP41" s="51"/>
      <c r="AQ41" s="51"/>
      <c r="AR41" s="51"/>
      <c r="AT41" s="51"/>
      <c r="AU41" s="51"/>
      <c r="AV41" s="51"/>
      <c r="AW41" s="51"/>
      <c r="AY41" s="82"/>
    </row>
    <row r="42" spans="1:52" ht="20.25">
      <c r="A42" s="83"/>
      <c r="B42" s="84"/>
      <c r="D42" s="77"/>
      <c r="E42" s="51"/>
      <c r="F42" s="51"/>
      <c r="G42" s="51"/>
      <c r="H42" s="51"/>
      <c r="I42" s="51"/>
      <c r="J42" s="51"/>
      <c r="L42" s="79" t="str">
        <f>($A$10)</f>
        <v>Dunakanyar III</v>
      </c>
      <c r="N42" s="80">
        <v>5</v>
      </c>
      <c r="O42" s="104"/>
      <c r="P42" s="80">
        <v>1</v>
      </c>
      <c r="Q42" s="85" t="s">
        <v>59</v>
      </c>
      <c r="R42" s="51" t="str">
        <f>($A$12)</f>
        <v>Debrecen</v>
      </c>
      <c r="S42" s="51"/>
      <c r="V42" s="51"/>
      <c r="Y42" s="77"/>
      <c r="Z42" s="51"/>
      <c r="AA42" s="78"/>
      <c r="AB42" s="78"/>
      <c r="AC42" s="78"/>
      <c r="AE42" s="51"/>
      <c r="AF42" s="51"/>
      <c r="AG42" s="51"/>
      <c r="AH42" s="51"/>
      <c r="AI42" s="78"/>
      <c r="AJ42" s="78"/>
      <c r="AK42" s="78"/>
      <c r="AM42" s="51"/>
      <c r="AN42" s="51"/>
      <c r="AO42" s="51"/>
      <c r="AP42" s="51"/>
      <c r="AQ42" s="51"/>
      <c r="AR42" s="51"/>
      <c r="AT42" s="51"/>
      <c r="AU42" s="51"/>
      <c r="AV42" s="51"/>
      <c r="AW42" s="51"/>
      <c r="AY42" s="82"/>
      <c r="AZ42" s="51"/>
    </row>
    <row r="43" spans="1:52" ht="3.75" customHeight="1">
      <c r="A43" s="83"/>
      <c r="B43" s="84"/>
      <c r="C43" s="86"/>
      <c r="D43" s="87"/>
      <c r="E43" s="84"/>
      <c r="F43" s="84"/>
      <c r="G43" s="84"/>
      <c r="H43" s="84"/>
      <c r="I43" s="84"/>
      <c r="J43" s="84"/>
      <c r="K43" s="88"/>
      <c r="L43" s="88"/>
      <c r="M43" s="88"/>
      <c r="N43" s="84"/>
      <c r="O43" s="89"/>
      <c r="P43" s="90"/>
      <c r="Q43" s="89"/>
      <c r="R43" s="84"/>
      <c r="S43" s="84"/>
      <c r="T43" s="88"/>
      <c r="U43" s="88"/>
      <c r="V43" s="84"/>
      <c r="W43" s="88"/>
      <c r="X43" s="88"/>
      <c r="Y43" s="88"/>
      <c r="Z43" s="84"/>
      <c r="AA43" s="89"/>
      <c r="AB43" s="90"/>
      <c r="AC43" s="89"/>
      <c r="AD43" s="88"/>
      <c r="AE43" s="84"/>
      <c r="AF43" s="84"/>
      <c r="AG43" s="84"/>
      <c r="AH43" s="84"/>
      <c r="AI43" s="89"/>
      <c r="AJ43" s="90"/>
      <c r="AK43" s="89"/>
      <c r="AL43" s="88"/>
      <c r="AM43" s="84"/>
      <c r="AN43" s="84"/>
      <c r="AO43" s="84"/>
      <c r="AP43" s="51"/>
      <c r="AQ43" s="51"/>
      <c r="AR43" s="51"/>
      <c r="AS43" s="51"/>
      <c r="AT43" s="51"/>
      <c r="AU43" s="51"/>
      <c r="AV43" s="51"/>
      <c r="AW43" s="51"/>
    </row>
    <row r="44" spans="1:52" s="51" customFormat="1" ht="26.25">
      <c r="A44" s="75">
        <v>6</v>
      </c>
      <c r="B44" s="91"/>
      <c r="D44" s="77"/>
      <c r="K44" s="78"/>
      <c r="L44" s="79" t="str">
        <f>($A$3)</f>
        <v>Józsefváros II </v>
      </c>
      <c r="M44" s="78"/>
      <c r="N44" s="80">
        <v>6</v>
      </c>
      <c r="O44" s="104"/>
      <c r="P44" s="80">
        <v>0</v>
      </c>
      <c r="R44" s="51" t="str">
        <f>($A$7)</f>
        <v>Maroslele I</v>
      </c>
      <c r="W44" s="78"/>
      <c r="Y44" s="77"/>
      <c r="AY44" s="82"/>
    </row>
    <row r="45" spans="1:52" ht="20.25">
      <c r="A45" s="83"/>
      <c r="B45" s="92"/>
      <c r="E45" s="51"/>
      <c r="F45" s="51"/>
      <c r="G45" s="51"/>
      <c r="H45" s="51"/>
      <c r="I45" s="51"/>
      <c r="J45" s="51"/>
      <c r="L45" s="79" t="str">
        <f>($A$4)</f>
        <v>Komárom</v>
      </c>
      <c r="N45" s="80">
        <v>6</v>
      </c>
      <c r="O45" s="104"/>
      <c r="P45" s="80">
        <v>0</v>
      </c>
      <c r="R45" s="51" t="str">
        <f>($A$6)</f>
        <v>Újbuda</v>
      </c>
      <c r="S45" s="51"/>
      <c r="V45" s="51"/>
      <c r="Z45" s="51"/>
      <c r="AA45" s="85"/>
      <c r="AB45" s="81"/>
      <c r="AC45" s="85"/>
      <c r="AE45" s="51"/>
      <c r="AF45" s="51"/>
      <c r="AG45" s="51"/>
      <c r="AH45" s="51"/>
      <c r="AI45" s="85"/>
      <c r="AJ45" s="81"/>
      <c r="AK45" s="85"/>
      <c r="AM45" s="51"/>
      <c r="AN45" s="51"/>
      <c r="AO45" s="51"/>
      <c r="AP45" s="51"/>
      <c r="AQ45" s="51"/>
      <c r="AR45" s="51"/>
      <c r="AT45" s="51"/>
      <c r="AU45" s="51"/>
      <c r="AV45" s="51"/>
      <c r="AW45" s="51"/>
      <c r="AY45" s="82"/>
    </row>
    <row r="46" spans="1:52" ht="20.25">
      <c r="A46" s="83"/>
      <c r="B46" s="92"/>
      <c r="D46" s="77"/>
      <c r="E46" s="51"/>
      <c r="F46" s="51"/>
      <c r="G46" s="51"/>
      <c r="H46" s="51"/>
      <c r="I46" s="51"/>
      <c r="J46" s="51"/>
      <c r="L46" s="79" t="str">
        <f>($A$5)</f>
        <v>SMAFC </v>
      </c>
      <c r="N46" s="80">
        <v>4</v>
      </c>
      <c r="O46" s="104"/>
      <c r="P46" s="80">
        <v>2</v>
      </c>
      <c r="Q46" s="85"/>
      <c r="R46" s="51" t="str">
        <f>($A$12)</f>
        <v>Debrecen</v>
      </c>
      <c r="S46" s="51"/>
      <c r="V46" s="51"/>
      <c r="Y46" s="77"/>
      <c r="Z46" s="51"/>
      <c r="AA46" s="78"/>
      <c r="AB46" s="78"/>
      <c r="AC46" s="78"/>
      <c r="AE46" s="51"/>
      <c r="AF46" s="51"/>
      <c r="AG46" s="51"/>
      <c r="AH46" s="51"/>
      <c r="AI46" s="78"/>
      <c r="AJ46" s="78"/>
      <c r="AK46" s="78"/>
      <c r="AM46" s="51"/>
      <c r="AN46" s="51"/>
      <c r="AO46" s="51"/>
      <c r="AP46" s="51"/>
      <c r="AQ46" s="51"/>
      <c r="AR46" s="51"/>
      <c r="AT46" s="51"/>
      <c r="AU46" s="51"/>
      <c r="AV46" s="51"/>
      <c r="AW46" s="51"/>
      <c r="AY46" s="82"/>
      <c r="AZ46" s="51"/>
    </row>
    <row r="47" spans="1:52" ht="20.25">
      <c r="A47" s="83"/>
      <c r="B47" s="92"/>
      <c r="E47" s="51"/>
      <c r="F47" s="51"/>
      <c r="G47" s="51"/>
      <c r="H47" s="51"/>
      <c r="I47" s="51"/>
      <c r="J47" s="51"/>
      <c r="L47" s="79" t="str">
        <f>($A$8)</f>
        <v>Vas III</v>
      </c>
      <c r="N47" s="80">
        <v>4</v>
      </c>
      <c r="O47" s="104"/>
      <c r="P47" s="80">
        <v>2</v>
      </c>
      <c r="R47" s="51" t="str">
        <f>($A$11)</f>
        <v>Maroslele II</v>
      </c>
      <c r="S47" s="51"/>
      <c r="V47" s="51"/>
      <c r="Z47" s="51"/>
      <c r="AA47" s="85"/>
      <c r="AB47" s="81"/>
      <c r="AC47" s="85"/>
      <c r="AE47" s="51"/>
      <c r="AF47" s="51"/>
      <c r="AG47" s="51"/>
      <c r="AH47" s="51"/>
      <c r="AI47" s="85"/>
      <c r="AJ47" s="81"/>
      <c r="AK47" s="85"/>
      <c r="AM47" s="51"/>
      <c r="AN47" s="51"/>
      <c r="AO47" s="51"/>
      <c r="AP47" s="51"/>
      <c r="AQ47" s="51"/>
      <c r="AR47" s="51"/>
      <c r="AT47" s="51"/>
      <c r="AU47" s="51"/>
      <c r="AV47" s="51"/>
      <c r="AW47" s="51"/>
      <c r="AY47" s="82"/>
    </row>
    <row r="48" spans="1:52" ht="20.25">
      <c r="A48" s="83"/>
      <c r="B48" s="92"/>
      <c r="D48" s="77"/>
      <c r="E48" s="51"/>
      <c r="F48" s="51"/>
      <c r="G48" s="51"/>
      <c r="H48" s="51"/>
      <c r="I48" s="51"/>
      <c r="J48" s="51"/>
      <c r="L48" s="79" t="str">
        <f>($A$9)</f>
        <v>Vas IV</v>
      </c>
      <c r="N48" s="80">
        <v>3</v>
      </c>
      <c r="O48" s="104"/>
      <c r="P48" s="80">
        <v>3</v>
      </c>
      <c r="Q48" s="85" t="s">
        <v>59</v>
      </c>
      <c r="R48" s="51" t="str">
        <f>($A$10)</f>
        <v>Dunakanyar III</v>
      </c>
      <c r="S48" s="51"/>
      <c r="V48" s="51"/>
      <c r="Y48" s="77"/>
      <c r="Z48" s="51"/>
      <c r="AA48" s="78"/>
      <c r="AB48" s="78"/>
      <c r="AC48" s="78"/>
      <c r="AE48" s="51"/>
      <c r="AF48" s="51"/>
      <c r="AG48" s="51"/>
      <c r="AH48" s="51"/>
      <c r="AI48" s="78"/>
      <c r="AJ48" s="78"/>
      <c r="AK48" s="78"/>
      <c r="AM48" s="51"/>
      <c r="AN48" s="51"/>
      <c r="AO48" s="51"/>
      <c r="AP48" s="51"/>
      <c r="AQ48" s="51"/>
      <c r="AR48" s="51"/>
      <c r="AT48" s="51"/>
      <c r="AU48" s="51"/>
      <c r="AV48" s="51"/>
      <c r="AW48" s="51"/>
      <c r="AY48" s="82"/>
      <c r="AZ48" s="51"/>
    </row>
    <row r="49" spans="1:52" ht="3.75" customHeight="1">
      <c r="A49" s="83"/>
      <c r="B49" s="92"/>
      <c r="C49" s="93"/>
      <c r="D49" s="94"/>
      <c r="E49" s="92"/>
      <c r="F49" s="92"/>
      <c r="G49" s="92"/>
      <c r="H49" s="92"/>
      <c r="I49" s="92"/>
      <c r="J49" s="92"/>
      <c r="K49" s="95"/>
      <c r="L49" s="95"/>
      <c r="M49" s="95"/>
      <c r="N49" s="92"/>
      <c r="O49" s="96"/>
      <c r="P49" s="97"/>
      <c r="Q49" s="96"/>
      <c r="R49" s="92"/>
      <c r="S49" s="92"/>
      <c r="T49" s="95"/>
      <c r="U49" s="95"/>
      <c r="V49" s="92"/>
      <c r="W49" s="95"/>
      <c r="X49" s="95"/>
      <c r="Y49" s="95"/>
      <c r="Z49" s="92"/>
      <c r="AA49" s="96"/>
      <c r="AB49" s="97"/>
      <c r="AC49" s="96"/>
      <c r="AD49" s="95"/>
      <c r="AE49" s="92"/>
      <c r="AF49" s="92"/>
      <c r="AG49" s="92"/>
      <c r="AH49" s="92"/>
      <c r="AI49" s="96"/>
      <c r="AJ49" s="97"/>
      <c r="AK49" s="96"/>
      <c r="AL49" s="95"/>
      <c r="AM49" s="92"/>
      <c r="AN49" s="92"/>
      <c r="AO49" s="92"/>
      <c r="AP49" s="51"/>
      <c r="AQ49" s="51"/>
      <c r="AR49" s="51"/>
      <c r="AS49" s="51"/>
      <c r="AT49" s="51"/>
      <c r="AU49" s="51"/>
      <c r="AV49" s="51"/>
      <c r="AW49" s="51"/>
    </row>
    <row r="50" spans="1:52" s="51" customFormat="1" ht="26.25">
      <c r="A50" s="75">
        <v>7</v>
      </c>
      <c r="B50" s="76"/>
      <c r="D50" s="77"/>
      <c r="K50" s="78"/>
      <c r="L50" s="79" t="str">
        <f>($A$3)</f>
        <v>Józsefváros II </v>
      </c>
      <c r="M50" s="78"/>
      <c r="N50" s="80">
        <v>5</v>
      </c>
      <c r="O50" s="104"/>
      <c r="P50" s="80">
        <v>1</v>
      </c>
      <c r="R50" s="51" t="str">
        <f>($A$6)</f>
        <v>Újbuda</v>
      </c>
      <c r="W50" s="78"/>
      <c r="Y50" s="77"/>
      <c r="AY50" s="82"/>
    </row>
    <row r="51" spans="1:52" ht="20.25">
      <c r="A51" s="83"/>
      <c r="B51" s="84"/>
      <c r="E51" s="51"/>
      <c r="F51" s="51"/>
      <c r="G51" s="51"/>
      <c r="H51" s="51"/>
      <c r="I51" s="51"/>
      <c r="J51" s="51"/>
      <c r="L51" s="79" t="str">
        <f>($A$4)</f>
        <v>Komárom</v>
      </c>
      <c r="N51" s="80">
        <v>2</v>
      </c>
      <c r="O51" s="104"/>
      <c r="P51" s="80">
        <v>4</v>
      </c>
      <c r="R51" s="51" t="str">
        <f>($A$5)</f>
        <v>SMAFC </v>
      </c>
      <c r="S51" s="51"/>
      <c r="V51" s="51"/>
      <c r="Z51" s="51"/>
      <c r="AA51" s="85"/>
      <c r="AB51" s="81"/>
      <c r="AC51" s="85"/>
      <c r="AE51" s="51"/>
      <c r="AF51" s="51"/>
      <c r="AG51" s="51"/>
      <c r="AH51" s="51"/>
      <c r="AI51" s="85"/>
      <c r="AJ51" s="81"/>
      <c r="AK51" s="85"/>
      <c r="AM51" s="51"/>
      <c r="AN51" s="51"/>
      <c r="AO51" s="51"/>
      <c r="AP51" s="51"/>
      <c r="AQ51" s="51"/>
      <c r="AR51" s="51"/>
      <c r="AT51" s="51"/>
      <c r="AU51" s="51"/>
      <c r="AV51" s="51"/>
      <c r="AW51" s="51"/>
      <c r="AY51" s="82"/>
    </row>
    <row r="52" spans="1:52" ht="20.25">
      <c r="A52" s="83"/>
      <c r="B52" s="84"/>
      <c r="D52" s="77"/>
      <c r="E52" s="51"/>
      <c r="F52" s="51"/>
      <c r="G52" s="51"/>
      <c r="H52" s="51"/>
      <c r="I52" s="51"/>
      <c r="J52" s="51"/>
      <c r="L52" s="79" t="str">
        <f>($A$7)</f>
        <v>Maroslele I</v>
      </c>
      <c r="N52" s="80">
        <v>5</v>
      </c>
      <c r="O52" s="104"/>
      <c r="P52" s="80">
        <v>1</v>
      </c>
      <c r="Q52" s="85"/>
      <c r="R52" s="51" t="str">
        <f>($A$11)</f>
        <v>Maroslele II</v>
      </c>
      <c r="S52" s="51"/>
      <c r="V52" s="51"/>
      <c r="Y52" s="77"/>
      <c r="Z52" s="51"/>
      <c r="AA52" s="78"/>
      <c r="AB52" s="78"/>
      <c r="AC52" s="78"/>
      <c r="AE52" s="51"/>
      <c r="AF52" s="51"/>
      <c r="AG52" s="51"/>
      <c r="AH52" s="51"/>
      <c r="AI52" s="78"/>
      <c r="AJ52" s="78"/>
      <c r="AK52" s="78"/>
      <c r="AM52" s="51"/>
      <c r="AN52" s="51"/>
      <c r="AO52" s="51"/>
      <c r="AP52" s="51"/>
      <c r="AQ52" s="51"/>
      <c r="AR52" s="51"/>
      <c r="AT52" s="51"/>
      <c r="AU52" s="51"/>
      <c r="AV52" s="51"/>
      <c r="AW52" s="51"/>
      <c r="AY52" s="82"/>
      <c r="AZ52" s="51"/>
    </row>
    <row r="53" spans="1:52" ht="20.25">
      <c r="A53" s="83"/>
      <c r="B53" s="84"/>
      <c r="E53" s="51"/>
      <c r="F53" s="51"/>
      <c r="G53" s="51"/>
      <c r="H53" s="51"/>
      <c r="I53" s="51"/>
      <c r="J53" s="51"/>
      <c r="L53" s="79" t="str">
        <f>($A$8)</f>
        <v>Vas III</v>
      </c>
      <c r="N53" s="80">
        <v>5</v>
      </c>
      <c r="O53" s="104"/>
      <c r="P53" s="80">
        <v>1</v>
      </c>
      <c r="R53" s="51" t="str">
        <f>($A$10)</f>
        <v>Dunakanyar III</v>
      </c>
      <c r="S53" s="51"/>
      <c r="V53" s="51"/>
      <c r="Z53" s="51"/>
      <c r="AA53" s="85"/>
      <c r="AB53" s="81"/>
      <c r="AC53" s="85"/>
      <c r="AE53" s="51"/>
      <c r="AF53" s="51"/>
      <c r="AG53" s="51"/>
      <c r="AH53" s="51"/>
      <c r="AI53" s="85"/>
      <c r="AJ53" s="81"/>
      <c r="AK53" s="85"/>
      <c r="AM53" s="51"/>
      <c r="AN53" s="51"/>
      <c r="AO53" s="51"/>
      <c r="AP53" s="51"/>
      <c r="AQ53" s="51"/>
      <c r="AR53" s="51"/>
      <c r="AT53" s="51"/>
      <c r="AU53" s="51"/>
      <c r="AV53" s="51"/>
      <c r="AW53" s="51"/>
      <c r="AY53" s="82"/>
    </row>
    <row r="54" spans="1:52" ht="20.25">
      <c r="A54" s="83"/>
      <c r="B54" s="84"/>
      <c r="D54" s="77"/>
      <c r="E54" s="51"/>
      <c r="F54" s="51"/>
      <c r="G54" s="51"/>
      <c r="H54" s="51"/>
      <c r="I54" s="51"/>
      <c r="J54" s="51"/>
      <c r="L54" s="79" t="str">
        <f>($A$9)</f>
        <v>Vas IV</v>
      </c>
      <c r="N54" s="80">
        <v>2</v>
      </c>
      <c r="O54" s="104"/>
      <c r="P54" s="80">
        <v>4</v>
      </c>
      <c r="Q54" s="85" t="s">
        <v>59</v>
      </c>
      <c r="R54" s="51" t="str">
        <f>($A$12)</f>
        <v>Debrecen</v>
      </c>
      <c r="S54" s="51"/>
      <c r="V54" s="51"/>
      <c r="Y54" s="77"/>
      <c r="Z54" s="51"/>
      <c r="AA54" s="78"/>
      <c r="AB54" s="78"/>
      <c r="AC54" s="78"/>
      <c r="AE54" s="51"/>
      <c r="AF54" s="51"/>
      <c r="AG54" s="51"/>
      <c r="AH54" s="51"/>
      <c r="AI54" s="78"/>
      <c r="AJ54" s="78"/>
      <c r="AK54" s="78"/>
      <c r="AM54" s="51"/>
      <c r="AN54" s="51"/>
      <c r="AO54" s="51"/>
      <c r="AP54" s="51"/>
      <c r="AQ54" s="51"/>
      <c r="AR54" s="51"/>
      <c r="AT54" s="51"/>
      <c r="AU54" s="51"/>
      <c r="AV54" s="51"/>
      <c r="AW54" s="51"/>
      <c r="AY54" s="82"/>
      <c r="AZ54" s="51"/>
    </row>
    <row r="55" spans="1:52" ht="3.75" customHeight="1">
      <c r="A55" s="83"/>
      <c r="B55" s="84"/>
      <c r="C55" s="86"/>
      <c r="D55" s="87"/>
      <c r="E55" s="84"/>
      <c r="F55" s="84"/>
      <c r="G55" s="84"/>
      <c r="H55" s="84"/>
      <c r="I55" s="84"/>
      <c r="J55" s="84"/>
      <c r="K55" s="88"/>
      <c r="L55" s="88"/>
      <c r="M55" s="88"/>
      <c r="N55" s="84"/>
      <c r="O55" s="89"/>
      <c r="P55" s="90"/>
      <c r="Q55" s="89"/>
      <c r="R55" s="84"/>
      <c r="S55" s="84"/>
      <c r="T55" s="88"/>
      <c r="U55" s="88"/>
      <c r="V55" s="84"/>
      <c r="W55" s="88"/>
      <c r="X55" s="88"/>
      <c r="Y55" s="88"/>
      <c r="Z55" s="84"/>
      <c r="AA55" s="89"/>
      <c r="AB55" s="90"/>
      <c r="AC55" s="89"/>
      <c r="AD55" s="88"/>
      <c r="AE55" s="84"/>
      <c r="AF55" s="84"/>
      <c r="AG55" s="84"/>
      <c r="AH55" s="84"/>
      <c r="AI55" s="89"/>
      <c r="AJ55" s="90"/>
      <c r="AK55" s="89"/>
      <c r="AL55" s="88"/>
      <c r="AM55" s="84"/>
      <c r="AN55" s="84"/>
      <c r="AO55" s="84"/>
      <c r="AP55" s="51"/>
      <c r="AQ55" s="51"/>
      <c r="AR55" s="51"/>
      <c r="AS55" s="51"/>
      <c r="AT55" s="51"/>
      <c r="AU55" s="51"/>
      <c r="AV55" s="51"/>
      <c r="AW55" s="51"/>
    </row>
    <row r="56" spans="1:52" s="51" customFormat="1" ht="26.25">
      <c r="A56" s="75">
        <v>8</v>
      </c>
      <c r="B56" s="91"/>
      <c r="D56" s="77"/>
      <c r="K56" s="78"/>
      <c r="L56" s="79" t="str">
        <f>($A$3)</f>
        <v>Józsefváros II </v>
      </c>
      <c r="M56" s="78"/>
      <c r="N56" s="80">
        <v>2</v>
      </c>
      <c r="O56" s="104"/>
      <c r="P56" s="80">
        <v>4</v>
      </c>
      <c r="R56" s="51" t="str">
        <f>($A$5)</f>
        <v>SMAFC </v>
      </c>
      <c r="W56" s="78"/>
      <c r="Y56" s="77"/>
      <c r="AY56" s="82"/>
    </row>
    <row r="57" spans="1:52" ht="20.25">
      <c r="A57" s="83"/>
      <c r="B57" s="92"/>
      <c r="D57" s="77"/>
      <c r="E57" s="51"/>
      <c r="F57" s="51"/>
      <c r="G57" s="51"/>
      <c r="H57" s="51"/>
      <c r="I57" s="51"/>
      <c r="J57" s="51"/>
      <c r="L57" s="79" t="str">
        <f>($A$4)</f>
        <v>Komárom</v>
      </c>
      <c r="N57" s="80">
        <v>6</v>
      </c>
      <c r="O57" s="104"/>
      <c r="P57" s="80">
        <v>0</v>
      </c>
      <c r="R57" s="51" t="str">
        <f>($A$12)</f>
        <v>Debrecen</v>
      </c>
      <c r="S57" s="51"/>
      <c r="V57" s="51"/>
      <c r="Y57" s="77"/>
      <c r="Z57" s="51"/>
      <c r="AA57" s="78"/>
      <c r="AB57" s="78"/>
      <c r="AC57" s="78"/>
      <c r="AE57" s="51"/>
      <c r="AF57" s="51"/>
      <c r="AG57" s="51"/>
      <c r="AH57" s="51"/>
      <c r="AI57" s="78"/>
      <c r="AJ57" s="78"/>
      <c r="AK57" s="78"/>
      <c r="AM57" s="51"/>
      <c r="AN57" s="51"/>
      <c r="AO57" s="51"/>
      <c r="AP57" s="51"/>
      <c r="AQ57" s="51"/>
      <c r="AR57" s="51"/>
      <c r="AT57" s="51"/>
      <c r="AU57" s="51"/>
      <c r="AV57" s="51"/>
      <c r="AW57" s="51"/>
      <c r="AY57" s="82"/>
      <c r="AZ57" s="51"/>
    </row>
    <row r="58" spans="1:52" ht="20.25">
      <c r="A58" s="83"/>
      <c r="B58" s="92"/>
      <c r="D58" s="77"/>
      <c r="E58" s="51"/>
      <c r="F58" s="51"/>
      <c r="G58" s="51"/>
      <c r="H58" s="51"/>
      <c r="I58" s="51"/>
      <c r="J58" s="51"/>
      <c r="L58" s="79" t="str">
        <f>($A$6)</f>
        <v>Újbuda</v>
      </c>
      <c r="N58" s="80">
        <v>3</v>
      </c>
      <c r="O58" s="104"/>
      <c r="P58" s="80">
        <v>3</v>
      </c>
      <c r="Q58" s="85"/>
      <c r="R58" s="51" t="str">
        <f>($A$11)</f>
        <v>Maroslele II</v>
      </c>
      <c r="S58" s="51"/>
      <c r="V58" s="51"/>
      <c r="Y58" s="77"/>
      <c r="Z58" s="51"/>
      <c r="AA58" s="78"/>
      <c r="AB58" s="78"/>
      <c r="AC58" s="78"/>
      <c r="AE58" s="51"/>
      <c r="AF58" s="51"/>
      <c r="AG58" s="51"/>
      <c r="AH58" s="51"/>
      <c r="AI58" s="78"/>
      <c r="AJ58" s="78"/>
      <c r="AK58" s="78"/>
      <c r="AM58" s="51"/>
      <c r="AN58" s="51"/>
      <c r="AO58" s="51"/>
      <c r="AP58" s="51"/>
      <c r="AQ58" s="51"/>
      <c r="AR58" s="51"/>
      <c r="AT58" s="51"/>
      <c r="AU58" s="51"/>
      <c r="AV58" s="51"/>
      <c r="AW58" s="51"/>
      <c r="AY58" s="82"/>
      <c r="AZ58" s="51"/>
    </row>
    <row r="59" spans="1:52" ht="20.25">
      <c r="A59" s="83"/>
      <c r="B59" s="92"/>
      <c r="D59" s="77"/>
      <c r="E59" s="51"/>
      <c r="F59" s="51"/>
      <c r="G59" s="51"/>
      <c r="H59" s="51"/>
      <c r="I59" s="51"/>
      <c r="J59" s="51"/>
      <c r="L59" s="79" t="str">
        <f>($A$7)</f>
        <v>Maroslele I</v>
      </c>
      <c r="N59" s="80">
        <v>4</v>
      </c>
      <c r="O59" s="104"/>
      <c r="P59" s="80">
        <v>2</v>
      </c>
      <c r="R59" s="51" t="str">
        <f>($A$10)</f>
        <v>Dunakanyar III</v>
      </c>
      <c r="S59" s="51"/>
      <c r="V59" s="51"/>
      <c r="Y59" s="77"/>
      <c r="Z59" s="51"/>
      <c r="AA59" s="78"/>
      <c r="AB59" s="78"/>
      <c r="AC59" s="78"/>
      <c r="AE59" s="51"/>
      <c r="AF59" s="51"/>
      <c r="AG59" s="51"/>
      <c r="AH59" s="51"/>
      <c r="AI59" s="78"/>
      <c r="AJ59" s="78"/>
      <c r="AK59" s="78"/>
      <c r="AM59" s="51"/>
      <c r="AN59" s="51"/>
      <c r="AO59" s="51"/>
      <c r="AP59" s="51"/>
      <c r="AQ59" s="51"/>
      <c r="AR59" s="51"/>
      <c r="AT59" s="51"/>
      <c r="AU59" s="51"/>
      <c r="AV59" s="51"/>
      <c r="AW59" s="51"/>
      <c r="AY59" s="82"/>
      <c r="AZ59" s="51"/>
    </row>
    <row r="60" spans="1:52" ht="20.25">
      <c r="A60" s="83"/>
      <c r="B60" s="92"/>
      <c r="D60" s="77"/>
      <c r="E60" s="51"/>
      <c r="F60" s="51"/>
      <c r="G60" s="51"/>
      <c r="H60" s="51"/>
      <c r="I60" s="51"/>
      <c r="J60" s="51"/>
      <c r="L60" s="79" t="str">
        <f>($A$8)</f>
        <v>Vas III</v>
      </c>
      <c r="N60" s="80">
        <v>5</v>
      </c>
      <c r="O60" s="104"/>
      <c r="P60" s="80">
        <v>1</v>
      </c>
      <c r="Q60" s="85" t="s">
        <v>59</v>
      </c>
      <c r="R60" s="51" t="str">
        <f>($A$9)</f>
        <v>Vas IV</v>
      </c>
      <c r="S60" s="51"/>
      <c r="V60" s="51"/>
      <c r="Y60" s="77"/>
      <c r="Z60" s="51"/>
      <c r="AA60" s="78"/>
      <c r="AB60" s="78"/>
      <c r="AC60" s="78"/>
      <c r="AE60" s="51"/>
      <c r="AF60" s="51"/>
      <c r="AG60" s="51"/>
      <c r="AH60" s="51"/>
      <c r="AI60" s="78"/>
      <c r="AJ60" s="78"/>
      <c r="AK60" s="78"/>
      <c r="AM60" s="51"/>
      <c r="AN60" s="51"/>
      <c r="AO60" s="51"/>
      <c r="AP60" s="51"/>
      <c r="AQ60" s="51"/>
      <c r="AR60" s="51"/>
      <c r="AT60" s="51"/>
      <c r="AU60" s="51"/>
      <c r="AV60" s="51"/>
      <c r="AW60" s="51"/>
      <c r="AY60" s="82"/>
      <c r="AZ60" s="51"/>
    </row>
    <row r="61" spans="1:52" ht="3.75" customHeight="1">
      <c r="A61" s="83"/>
      <c r="B61" s="92"/>
      <c r="C61" s="93"/>
      <c r="D61" s="94"/>
      <c r="E61" s="92"/>
      <c r="F61" s="92"/>
      <c r="G61" s="92"/>
      <c r="H61" s="92"/>
      <c r="I61" s="92"/>
      <c r="J61" s="92"/>
      <c r="K61" s="95"/>
      <c r="L61" s="95"/>
      <c r="M61" s="95"/>
      <c r="N61" s="92"/>
      <c r="O61" s="96"/>
      <c r="P61" s="97"/>
      <c r="Q61" s="96"/>
      <c r="R61" s="92"/>
      <c r="S61" s="92"/>
      <c r="T61" s="95"/>
      <c r="U61" s="95"/>
      <c r="V61" s="92"/>
      <c r="W61" s="95"/>
      <c r="X61" s="95"/>
      <c r="Y61" s="95"/>
      <c r="Z61" s="92"/>
      <c r="AA61" s="96"/>
      <c r="AB61" s="97"/>
      <c r="AC61" s="96"/>
      <c r="AD61" s="95"/>
      <c r="AE61" s="92"/>
      <c r="AF61" s="92"/>
      <c r="AG61" s="92"/>
      <c r="AH61" s="92"/>
      <c r="AI61" s="96"/>
      <c r="AJ61" s="97"/>
      <c r="AK61" s="96"/>
      <c r="AL61" s="95"/>
      <c r="AM61" s="92"/>
      <c r="AN61" s="92"/>
      <c r="AO61" s="92"/>
      <c r="AP61" s="51"/>
      <c r="AQ61" s="51"/>
      <c r="AR61" s="51"/>
      <c r="AS61" s="51"/>
      <c r="AT61" s="51"/>
      <c r="AU61" s="51"/>
      <c r="AV61" s="51"/>
      <c r="AW61" s="51"/>
    </row>
    <row r="62" spans="1:52" s="51" customFormat="1" ht="26.25">
      <c r="A62" s="75">
        <v>9</v>
      </c>
      <c r="B62" s="76"/>
      <c r="D62" s="77"/>
      <c r="K62" s="78"/>
      <c r="L62" s="79" t="str">
        <f>($A$3)</f>
        <v>Józsefváros II </v>
      </c>
      <c r="M62" s="78"/>
      <c r="N62" s="80">
        <v>4</v>
      </c>
      <c r="O62" s="104"/>
      <c r="P62" s="80">
        <v>2</v>
      </c>
      <c r="R62" s="51" t="str">
        <f>($A$4)</f>
        <v>Komárom</v>
      </c>
      <c r="W62" s="78"/>
      <c r="Y62" s="77"/>
      <c r="AY62" s="82"/>
    </row>
    <row r="63" spans="1:52" ht="20.25">
      <c r="A63" s="83"/>
      <c r="B63" s="84"/>
      <c r="E63" s="51"/>
      <c r="F63" s="51"/>
      <c r="G63" s="51"/>
      <c r="H63" s="51"/>
      <c r="I63" s="51"/>
      <c r="J63" s="51"/>
      <c r="L63" s="79" t="str">
        <f>($A$5)</f>
        <v>SMAFC </v>
      </c>
      <c r="N63" s="80">
        <v>6</v>
      </c>
      <c r="O63" s="104"/>
      <c r="P63" s="80">
        <v>0</v>
      </c>
      <c r="R63" s="51" t="str">
        <f>($A$11)</f>
        <v>Maroslele II</v>
      </c>
      <c r="S63" s="51"/>
      <c r="V63" s="51"/>
      <c r="Z63" s="51"/>
      <c r="AA63" s="85"/>
      <c r="AB63" s="81"/>
      <c r="AC63" s="85"/>
      <c r="AE63" s="51"/>
      <c r="AF63" s="51"/>
      <c r="AG63" s="51"/>
      <c r="AH63" s="51"/>
      <c r="AI63" s="85"/>
      <c r="AJ63" s="81"/>
      <c r="AK63" s="85"/>
      <c r="AM63" s="51"/>
      <c r="AN63" s="51"/>
      <c r="AO63" s="51"/>
      <c r="AP63" s="51"/>
      <c r="AQ63" s="51"/>
      <c r="AR63" s="51"/>
      <c r="AT63" s="51"/>
      <c r="AU63" s="51"/>
      <c r="AV63" s="51"/>
      <c r="AW63" s="51"/>
      <c r="AY63" s="82"/>
    </row>
    <row r="64" spans="1:52" ht="20.25">
      <c r="A64" s="83"/>
      <c r="B64" s="84"/>
      <c r="E64" s="51"/>
      <c r="F64" s="51"/>
      <c r="G64" s="51"/>
      <c r="H64" s="51"/>
      <c r="I64" s="51"/>
      <c r="J64" s="51"/>
      <c r="L64" s="79" t="str">
        <f>($A$6)</f>
        <v>Újbuda</v>
      </c>
      <c r="N64" s="80">
        <v>5</v>
      </c>
      <c r="O64" s="104"/>
      <c r="P64" s="80">
        <v>1</v>
      </c>
      <c r="Q64" s="85"/>
      <c r="R64" s="51" t="str">
        <f>($A$10)</f>
        <v>Dunakanyar III</v>
      </c>
      <c r="S64" s="51"/>
      <c r="V64" s="51"/>
      <c r="Y64" s="77"/>
      <c r="Z64" s="51"/>
      <c r="AA64" s="78"/>
      <c r="AB64" s="78"/>
      <c r="AC64" s="78"/>
      <c r="AE64" s="51"/>
      <c r="AF64" s="51"/>
      <c r="AG64" s="51"/>
      <c r="AH64" s="51"/>
      <c r="AI64" s="78"/>
      <c r="AJ64" s="78"/>
      <c r="AK64" s="78"/>
      <c r="AM64" s="51"/>
      <c r="AN64" s="51"/>
      <c r="AO64" s="51"/>
      <c r="AP64" s="51"/>
      <c r="AQ64" s="51"/>
      <c r="AR64" s="51"/>
      <c r="AT64" s="51"/>
      <c r="AU64" s="51"/>
      <c r="AV64" s="51"/>
      <c r="AW64" s="51"/>
      <c r="AY64" s="82"/>
      <c r="AZ64" s="51"/>
    </row>
    <row r="65" spans="1:52" ht="20.25">
      <c r="A65" s="83"/>
      <c r="B65" s="84"/>
      <c r="E65" s="51"/>
      <c r="F65" s="51"/>
      <c r="G65" s="51"/>
      <c r="H65" s="51"/>
      <c r="I65" s="51"/>
      <c r="J65" s="51"/>
      <c r="L65" s="79" t="str">
        <f>($A$7)</f>
        <v>Maroslele I</v>
      </c>
      <c r="N65" s="80">
        <v>6</v>
      </c>
      <c r="O65" s="104"/>
      <c r="P65" s="80">
        <v>0</v>
      </c>
      <c r="R65" s="51" t="str">
        <f>($A$9)</f>
        <v>Vas IV</v>
      </c>
      <c r="S65" s="51"/>
      <c r="V65" s="51"/>
      <c r="Z65" s="51"/>
      <c r="AA65" s="85"/>
      <c r="AB65" s="81"/>
      <c r="AC65" s="85"/>
      <c r="AE65" s="51"/>
      <c r="AF65" s="51"/>
      <c r="AG65" s="51"/>
      <c r="AH65" s="51"/>
      <c r="AI65" s="85"/>
      <c r="AJ65" s="81"/>
      <c r="AK65" s="85"/>
      <c r="AM65" s="51"/>
      <c r="AN65" s="51"/>
      <c r="AO65" s="51"/>
      <c r="AP65" s="51"/>
      <c r="AQ65" s="51"/>
      <c r="AR65" s="51"/>
      <c r="AT65" s="51"/>
      <c r="AU65" s="51"/>
      <c r="AV65" s="51"/>
      <c r="AW65" s="51"/>
      <c r="AY65" s="82"/>
    </row>
    <row r="66" spans="1:52" ht="20.25">
      <c r="A66" s="83"/>
      <c r="B66" s="84"/>
      <c r="D66" s="77"/>
      <c r="E66" s="51"/>
      <c r="F66" s="51"/>
      <c r="G66" s="51"/>
      <c r="H66" s="51"/>
      <c r="I66" s="51"/>
      <c r="J66" s="51"/>
      <c r="L66" s="79" t="str">
        <f>($A$8)</f>
        <v>Vas III</v>
      </c>
      <c r="N66" s="80">
        <v>4</v>
      </c>
      <c r="O66" s="104"/>
      <c r="P66" s="80">
        <v>2</v>
      </c>
      <c r="Q66" s="85" t="s">
        <v>59</v>
      </c>
      <c r="R66" s="51" t="str">
        <f>($A$12)</f>
        <v>Debrecen</v>
      </c>
      <c r="S66" s="51"/>
      <c r="V66" s="51"/>
      <c r="Y66" s="77"/>
      <c r="Z66" s="51"/>
      <c r="AA66" s="78"/>
      <c r="AB66" s="78"/>
      <c r="AC66" s="78"/>
      <c r="AE66" s="51"/>
      <c r="AF66" s="51"/>
      <c r="AG66" s="51"/>
      <c r="AH66" s="51"/>
      <c r="AI66" s="78"/>
      <c r="AJ66" s="78"/>
      <c r="AK66" s="78"/>
      <c r="AM66" s="51"/>
      <c r="AN66" s="51"/>
      <c r="AO66" s="51"/>
      <c r="AP66" s="51"/>
      <c r="AQ66" s="51"/>
      <c r="AR66" s="51"/>
      <c r="AT66" s="51"/>
      <c r="AU66" s="51"/>
      <c r="AV66" s="51"/>
      <c r="AW66" s="51"/>
      <c r="AY66" s="82"/>
      <c r="AZ66" s="51"/>
    </row>
    <row r="67" spans="1:52" ht="3.75" customHeight="1">
      <c r="A67" s="83"/>
      <c r="B67" s="84"/>
      <c r="C67" s="86"/>
      <c r="D67" s="87"/>
      <c r="E67" s="84"/>
      <c r="F67" s="84"/>
      <c r="G67" s="84"/>
      <c r="H67" s="84"/>
      <c r="I67" s="84"/>
      <c r="J67" s="84"/>
      <c r="K67" s="88"/>
      <c r="L67" s="88"/>
      <c r="M67" s="88"/>
      <c r="N67" s="84"/>
      <c r="O67" s="89"/>
      <c r="P67" s="90"/>
      <c r="Q67" s="89"/>
      <c r="R67" s="84"/>
      <c r="S67" s="84"/>
      <c r="T67" s="88"/>
      <c r="U67" s="88"/>
      <c r="V67" s="84"/>
      <c r="W67" s="88"/>
      <c r="X67" s="88"/>
      <c r="Y67" s="88"/>
      <c r="Z67" s="84"/>
      <c r="AA67" s="89"/>
      <c r="AB67" s="90"/>
      <c r="AC67" s="89"/>
      <c r="AD67" s="88"/>
      <c r="AE67" s="84"/>
      <c r="AF67" s="84"/>
      <c r="AG67" s="84"/>
      <c r="AH67" s="84"/>
      <c r="AI67" s="89"/>
      <c r="AJ67" s="90"/>
      <c r="AK67" s="89"/>
      <c r="AL67" s="88"/>
      <c r="AM67" s="84"/>
      <c r="AN67" s="84"/>
      <c r="AO67" s="84"/>
      <c r="AP67" s="51"/>
      <c r="AQ67" s="51"/>
      <c r="AR67" s="51"/>
      <c r="AS67" s="51"/>
      <c r="AT67" s="51"/>
      <c r="AU67" s="51"/>
      <c r="AV67" s="51"/>
      <c r="AW67" s="51"/>
    </row>
  </sheetData>
  <conditionalFormatting sqref="Q3:Q5 E4:E12 I5:I12 I3 M3:M4 M6:M12 Q7:Q12 U3:U6 U8:U12 Y3:Y7 Y9:Y12 AC3:AC8 AC10:AC12 AG3:AG9 AG11:AG12 AK3:AK10 AK12 AO3:AO11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5"/>
  <sheetViews>
    <sheetView topLeftCell="A255" workbookViewId="0">
      <selection activeCell="A109" sqref="A109:XFD110"/>
    </sheetView>
  </sheetViews>
  <sheetFormatPr defaultRowHeight="24.95" customHeight="1"/>
  <cols>
    <col min="1" max="2" width="20" style="98" customWidth="1"/>
    <col min="3" max="4" width="5.28515625" style="98" customWidth="1"/>
  </cols>
  <sheetData>
    <row r="1" spans="1:4" ht="24.95" customHeight="1">
      <c r="A1" s="98" t="s">
        <v>60</v>
      </c>
    </row>
    <row r="3" spans="1:4" ht="24.95" customHeight="1">
      <c r="A3" s="99" t="s">
        <v>0</v>
      </c>
      <c r="B3" s="100" t="s">
        <v>32</v>
      </c>
      <c r="C3" s="98">
        <v>6</v>
      </c>
      <c r="D3" s="98">
        <v>0</v>
      </c>
    </row>
    <row r="4" spans="1:4" ht="24.95" customHeight="1">
      <c r="A4" s="101" t="s">
        <v>9</v>
      </c>
      <c r="B4" s="101" t="s">
        <v>33</v>
      </c>
      <c r="C4" s="98">
        <v>1</v>
      </c>
      <c r="D4" s="98">
        <v>0</v>
      </c>
    </row>
    <row r="5" spans="1:4" ht="24.95" customHeight="1">
      <c r="A5" s="101" t="s">
        <v>7</v>
      </c>
      <c r="B5" s="101" t="s">
        <v>34</v>
      </c>
      <c r="C5" s="98">
        <v>4</v>
      </c>
      <c r="D5" s="98">
        <v>0</v>
      </c>
    </row>
    <row r="6" spans="1:4" ht="24.95" customHeight="1">
      <c r="A6" s="101" t="s">
        <v>8</v>
      </c>
      <c r="B6" s="101" t="s">
        <v>35</v>
      </c>
      <c r="C6" s="98">
        <v>1</v>
      </c>
      <c r="D6" s="98">
        <v>0</v>
      </c>
    </row>
    <row r="7" spans="1:4" ht="24.95" customHeight="1">
      <c r="B7" s="101"/>
    </row>
    <row r="8" spans="1:4" ht="24.95" customHeight="1">
      <c r="A8" s="100" t="s">
        <v>37</v>
      </c>
      <c r="B8" s="100" t="s">
        <v>4</v>
      </c>
      <c r="C8" s="98">
        <v>6</v>
      </c>
      <c r="D8" s="98">
        <v>0</v>
      </c>
    </row>
    <row r="9" spans="1:4" ht="24.95" customHeight="1">
      <c r="A9" s="101" t="s">
        <v>41</v>
      </c>
      <c r="B9" s="101" t="s">
        <v>23</v>
      </c>
      <c r="C9" s="98">
        <v>4</v>
      </c>
      <c r="D9" s="98">
        <v>0</v>
      </c>
    </row>
    <row r="10" spans="1:4" ht="24.95" customHeight="1">
      <c r="A10" s="101" t="s">
        <v>39</v>
      </c>
      <c r="B10" s="101" t="s">
        <v>30</v>
      </c>
      <c r="C10" s="98">
        <v>1</v>
      </c>
      <c r="D10" s="98">
        <v>0</v>
      </c>
    </row>
    <row r="11" spans="1:4" ht="24.95" customHeight="1">
      <c r="A11" s="101" t="s">
        <v>40</v>
      </c>
      <c r="B11" s="101" t="s">
        <v>31</v>
      </c>
      <c r="C11" s="98">
        <v>5</v>
      </c>
      <c r="D11" s="98">
        <v>2</v>
      </c>
    </row>
    <row r="14" spans="1:4" ht="24.95" customHeight="1">
      <c r="A14" s="99" t="s">
        <v>1</v>
      </c>
      <c r="B14" s="100" t="s">
        <v>13</v>
      </c>
      <c r="C14" s="98">
        <v>3</v>
      </c>
      <c r="D14" s="98">
        <v>3</v>
      </c>
    </row>
    <row r="15" spans="1:4" ht="24.95" customHeight="1">
      <c r="A15" s="102" t="s">
        <v>10</v>
      </c>
      <c r="B15" s="101" t="s">
        <v>14</v>
      </c>
      <c r="C15" s="98">
        <v>1</v>
      </c>
      <c r="D15" s="98">
        <v>1</v>
      </c>
    </row>
    <row r="16" spans="1:4" ht="24.95" customHeight="1">
      <c r="A16" s="101" t="s">
        <v>11</v>
      </c>
      <c r="B16" s="101" t="s">
        <v>47</v>
      </c>
      <c r="C16" s="98">
        <v>1</v>
      </c>
      <c r="D16" s="98">
        <v>4</v>
      </c>
    </row>
    <row r="17" spans="1:4" ht="24.95" customHeight="1">
      <c r="A17" s="101" t="s">
        <v>24</v>
      </c>
      <c r="B17" s="101" t="s">
        <v>15</v>
      </c>
      <c r="C17" s="98">
        <v>4</v>
      </c>
      <c r="D17" s="98">
        <v>0</v>
      </c>
    </row>
    <row r="18" spans="1:4" ht="24.95" customHeight="1">
      <c r="A18" s="101" t="s">
        <v>12</v>
      </c>
    </row>
    <row r="19" spans="1:4" ht="24.95" customHeight="1">
      <c r="A19" s="101" t="s">
        <v>25</v>
      </c>
    </row>
    <row r="21" spans="1:4" ht="24.95" customHeight="1">
      <c r="A21" s="100" t="s">
        <v>5</v>
      </c>
      <c r="B21" s="100" t="s">
        <v>3</v>
      </c>
      <c r="C21" s="98">
        <v>4</v>
      </c>
      <c r="D21" s="98">
        <v>2</v>
      </c>
    </row>
    <row r="22" spans="1:4" ht="24.95" customHeight="1">
      <c r="A22" s="101" t="s">
        <v>42</v>
      </c>
      <c r="B22" s="101" t="s">
        <v>26</v>
      </c>
      <c r="C22" s="98">
        <v>1</v>
      </c>
      <c r="D22" s="98">
        <v>0</v>
      </c>
    </row>
    <row r="23" spans="1:4" ht="24.95" customHeight="1">
      <c r="A23" s="101" t="s">
        <v>45</v>
      </c>
      <c r="B23" s="101" t="s">
        <v>28</v>
      </c>
      <c r="C23" s="98">
        <v>0</v>
      </c>
      <c r="D23" s="98">
        <v>1</v>
      </c>
    </row>
    <row r="24" spans="1:4" ht="24.95" customHeight="1">
      <c r="A24" s="101" t="s">
        <v>43</v>
      </c>
      <c r="B24" s="101" t="s">
        <v>18</v>
      </c>
      <c r="C24" s="98">
        <v>1</v>
      </c>
      <c r="D24" s="98">
        <v>0</v>
      </c>
    </row>
    <row r="25" spans="1:4" ht="24.95" customHeight="1">
      <c r="A25" s="101"/>
      <c r="B25" s="101"/>
    </row>
    <row r="26" spans="1:4" ht="24.95" customHeight="1">
      <c r="A26" s="103" t="s">
        <v>61</v>
      </c>
      <c r="B26" s="101"/>
    </row>
    <row r="28" spans="1:4" ht="24.95" customHeight="1">
      <c r="A28" s="100" t="s">
        <v>19</v>
      </c>
      <c r="B28" s="100" t="s">
        <v>2</v>
      </c>
      <c r="C28" s="98">
        <v>4</v>
      </c>
      <c r="D28" s="98">
        <v>2</v>
      </c>
    </row>
    <row r="29" spans="1:4" ht="24.95" customHeight="1">
      <c r="A29" s="101" t="s">
        <v>20</v>
      </c>
      <c r="B29" s="101" t="s">
        <v>16</v>
      </c>
      <c r="C29" s="98">
        <v>1</v>
      </c>
      <c r="D29" s="98">
        <v>3</v>
      </c>
    </row>
    <row r="30" spans="1:4" ht="24.95" customHeight="1">
      <c r="A30" s="101" t="s">
        <v>21</v>
      </c>
      <c r="B30" s="101" t="s">
        <v>46</v>
      </c>
      <c r="C30" s="98">
        <v>1</v>
      </c>
      <c r="D30" s="98">
        <v>0</v>
      </c>
    </row>
    <row r="31" spans="1:4" ht="24.95" customHeight="1">
      <c r="A31" s="101" t="s">
        <v>22</v>
      </c>
      <c r="B31" s="101" t="s">
        <v>17</v>
      </c>
      <c r="C31" s="98">
        <v>3</v>
      </c>
      <c r="D31" s="98">
        <v>0</v>
      </c>
    </row>
    <row r="32" spans="1:4" ht="24.95" customHeight="1">
      <c r="B32" s="101" t="s">
        <v>27</v>
      </c>
    </row>
    <row r="34" spans="1:4" ht="24.95" customHeight="1">
      <c r="A34" s="99" t="s">
        <v>0</v>
      </c>
      <c r="B34" s="100" t="s">
        <v>4</v>
      </c>
      <c r="C34" s="98">
        <v>6</v>
      </c>
      <c r="D34" s="98">
        <v>0</v>
      </c>
    </row>
    <row r="35" spans="1:4" ht="24.95" customHeight="1">
      <c r="A35" s="101" t="s">
        <v>9</v>
      </c>
      <c r="B35" s="101" t="s">
        <v>23</v>
      </c>
      <c r="C35" s="98">
        <v>2</v>
      </c>
      <c r="D35" s="98">
        <v>0</v>
      </c>
    </row>
    <row r="36" spans="1:4" ht="24.95" customHeight="1">
      <c r="A36" s="101" t="s">
        <v>7</v>
      </c>
      <c r="B36" s="101" t="s">
        <v>30</v>
      </c>
      <c r="C36" s="98">
        <v>4</v>
      </c>
      <c r="D36" s="98">
        <v>1</v>
      </c>
    </row>
    <row r="37" spans="1:4" ht="24.95" customHeight="1">
      <c r="A37" s="101" t="s">
        <v>8</v>
      </c>
      <c r="B37" s="101" t="s">
        <v>31</v>
      </c>
      <c r="C37" s="98">
        <v>3</v>
      </c>
      <c r="D37" s="98">
        <v>1</v>
      </c>
    </row>
    <row r="39" spans="1:4" ht="24.95" customHeight="1">
      <c r="A39" s="100" t="s">
        <v>37</v>
      </c>
      <c r="B39" s="100" t="s">
        <v>13</v>
      </c>
      <c r="C39" s="98">
        <v>6</v>
      </c>
      <c r="D39" s="98">
        <v>0</v>
      </c>
    </row>
    <row r="40" spans="1:4" ht="24.95" customHeight="1">
      <c r="A40" s="101" t="s">
        <v>38</v>
      </c>
      <c r="B40" s="101" t="s">
        <v>14</v>
      </c>
      <c r="C40" s="98">
        <v>1</v>
      </c>
      <c r="D40" s="98">
        <v>0</v>
      </c>
    </row>
    <row r="41" spans="1:4" ht="24.95" customHeight="1">
      <c r="A41" s="101" t="s">
        <v>41</v>
      </c>
      <c r="B41" s="101" t="s">
        <v>47</v>
      </c>
      <c r="C41" s="98">
        <v>2</v>
      </c>
      <c r="D41" s="98">
        <v>1</v>
      </c>
    </row>
    <row r="42" spans="1:4" ht="24.95" customHeight="1">
      <c r="A42" s="101" t="s">
        <v>40</v>
      </c>
      <c r="B42" s="101" t="s">
        <v>15</v>
      </c>
      <c r="C42" s="98">
        <v>1</v>
      </c>
      <c r="D42" s="98">
        <v>0</v>
      </c>
    </row>
    <row r="45" spans="1:4" ht="24.95" customHeight="1">
      <c r="A45" s="99" t="s">
        <v>1</v>
      </c>
      <c r="B45" s="100" t="s">
        <v>3</v>
      </c>
      <c r="C45" s="98">
        <v>5</v>
      </c>
      <c r="D45" s="98">
        <v>1</v>
      </c>
    </row>
    <row r="46" spans="1:4" ht="24.95" customHeight="1">
      <c r="A46" s="102" t="s">
        <v>10</v>
      </c>
      <c r="B46" s="101" t="s">
        <v>26</v>
      </c>
      <c r="C46" s="98">
        <v>2</v>
      </c>
      <c r="D46" s="98">
        <v>0</v>
      </c>
    </row>
    <row r="47" spans="1:4" ht="24.95" customHeight="1">
      <c r="A47" s="101" t="s">
        <v>11</v>
      </c>
      <c r="B47" s="101" t="s">
        <v>28</v>
      </c>
      <c r="C47" s="98">
        <v>0</v>
      </c>
      <c r="D47" s="98">
        <v>0</v>
      </c>
    </row>
    <row r="48" spans="1:4" ht="24.95" customHeight="1">
      <c r="A48" s="101" t="s">
        <v>24</v>
      </c>
      <c r="B48" s="101" t="s">
        <v>29</v>
      </c>
      <c r="C48" s="98">
        <v>2</v>
      </c>
      <c r="D48" s="98">
        <v>1</v>
      </c>
    </row>
    <row r="50" spans="1:4" ht="24.95" customHeight="1">
      <c r="A50" s="98" t="s">
        <v>62</v>
      </c>
    </row>
    <row r="52" spans="1:4" ht="24.95" customHeight="1">
      <c r="A52" s="100" t="s">
        <v>5</v>
      </c>
      <c r="B52" s="100" t="s">
        <v>2</v>
      </c>
      <c r="C52" s="98">
        <v>3</v>
      </c>
      <c r="D52" s="98">
        <v>3</v>
      </c>
    </row>
    <row r="53" spans="1:4" ht="24.95" customHeight="1">
      <c r="A53" s="101" t="s">
        <v>42</v>
      </c>
      <c r="B53" s="101" t="s">
        <v>16</v>
      </c>
      <c r="C53" s="98">
        <v>0</v>
      </c>
      <c r="D53" s="98">
        <v>0</v>
      </c>
    </row>
    <row r="54" spans="1:4" ht="24.95" customHeight="1">
      <c r="A54" s="101" t="s">
        <v>45</v>
      </c>
      <c r="B54" s="101" t="s">
        <v>46</v>
      </c>
      <c r="C54" s="98">
        <v>0</v>
      </c>
      <c r="D54" s="98">
        <v>3</v>
      </c>
    </row>
    <row r="55" spans="1:4" ht="24.95" customHeight="1">
      <c r="A55" s="101" t="s">
        <v>43</v>
      </c>
      <c r="B55" s="101" t="s">
        <v>17</v>
      </c>
      <c r="C55" s="98">
        <v>3</v>
      </c>
      <c r="D55" s="98">
        <v>0</v>
      </c>
    </row>
    <row r="56" spans="1:4" ht="24.95" customHeight="1">
      <c r="A56" s="101"/>
      <c r="B56" s="101" t="s">
        <v>27</v>
      </c>
    </row>
    <row r="58" spans="1:4" ht="24.95" customHeight="1">
      <c r="A58" s="100" t="s">
        <v>19</v>
      </c>
      <c r="B58" s="100" t="s">
        <v>32</v>
      </c>
      <c r="C58" s="98">
        <v>6</v>
      </c>
      <c r="D58" s="98">
        <v>0</v>
      </c>
    </row>
    <row r="59" spans="1:4" ht="24.95" customHeight="1">
      <c r="A59" s="101" t="s">
        <v>20</v>
      </c>
      <c r="B59" s="101" t="s">
        <v>33</v>
      </c>
      <c r="C59" s="98">
        <v>1</v>
      </c>
      <c r="D59" s="98">
        <v>0</v>
      </c>
    </row>
    <row r="60" spans="1:4" ht="24.95" customHeight="1">
      <c r="A60" s="101" t="s">
        <v>21</v>
      </c>
      <c r="B60" s="101" t="s">
        <v>34</v>
      </c>
      <c r="C60" s="98">
        <v>3</v>
      </c>
      <c r="D60" s="98">
        <v>1</v>
      </c>
    </row>
    <row r="61" spans="1:4" ht="24.95" customHeight="1">
      <c r="A61" s="101" t="s">
        <v>22</v>
      </c>
      <c r="B61" s="101" t="s">
        <v>35</v>
      </c>
      <c r="C61" s="98">
        <v>4</v>
      </c>
      <c r="D61" s="98">
        <v>1</v>
      </c>
    </row>
    <row r="63" spans="1:4" ht="24.95" customHeight="1">
      <c r="A63" s="99" t="s">
        <v>0</v>
      </c>
      <c r="B63" s="100" t="s">
        <v>13</v>
      </c>
      <c r="C63" s="98">
        <v>5</v>
      </c>
      <c r="D63" s="98">
        <v>1</v>
      </c>
    </row>
    <row r="64" spans="1:4" ht="24.95" customHeight="1">
      <c r="A64" s="101" t="s">
        <v>9</v>
      </c>
      <c r="B64" s="101" t="s">
        <v>14</v>
      </c>
      <c r="C64" s="98">
        <v>3</v>
      </c>
      <c r="D64" s="98">
        <v>2</v>
      </c>
    </row>
    <row r="65" spans="1:4" ht="24.95" customHeight="1">
      <c r="A65" s="101" t="s">
        <v>7</v>
      </c>
      <c r="B65" s="101" t="s">
        <v>47</v>
      </c>
      <c r="C65" s="98">
        <v>3</v>
      </c>
      <c r="D65" s="98">
        <v>0</v>
      </c>
    </row>
    <row r="66" spans="1:4" ht="24.95" customHeight="1">
      <c r="A66" s="101" t="s">
        <v>8</v>
      </c>
      <c r="B66" s="101" t="s">
        <v>15</v>
      </c>
      <c r="C66" s="98">
        <v>1</v>
      </c>
      <c r="D66" s="98">
        <v>1</v>
      </c>
    </row>
    <row r="68" spans="1:4" ht="24.95" customHeight="1">
      <c r="A68" s="100" t="s">
        <v>37</v>
      </c>
      <c r="B68" s="100" t="s">
        <v>3</v>
      </c>
      <c r="C68" s="98">
        <v>5</v>
      </c>
      <c r="D68" s="98">
        <v>1</v>
      </c>
    </row>
    <row r="69" spans="1:4" ht="24.95" customHeight="1">
      <c r="A69" s="101" t="s">
        <v>38</v>
      </c>
      <c r="B69" s="101" t="s">
        <v>29</v>
      </c>
      <c r="C69" s="98">
        <v>3</v>
      </c>
      <c r="D69" s="98">
        <v>1</v>
      </c>
    </row>
    <row r="70" spans="1:4" ht="24.95" customHeight="1">
      <c r="A70" s="101" t="s">
        <v>39</v>
      </c>
      <c r="B70" s="101" t="s">
        <v>28</v>
      </c>
      <c r="C70" s="98">
        <v>3</v>
      </c>
      <c r="D70" s="98">
        <v>0</v>
      </c>
    </row>
    <row r="71" spans="1:4" ht="24.95" customHeight="1">
      <c r="A71" s="101" t="s">
        <v>41</v>
      </c>
      <c r="B71" s="101" t="s">
        <v>18</v>
      </c>
      <c r="C71" s="98">
        <v>3</v>
      </c>
      <c r="D71" s="98">
        <v>3</v>
      </c>
    </row>
    <row r="74" spans="1:4" ht="24.95" customHeight="1">
      <c r="A74" s="98" t="s">
        <v>63</v>
      </c>
    </row>
    <row r="76" spans="1:4" ht="24.95" customHeight="1">
      <c r="A76" s="99" t="s">
        <v>1</v>
      </c>
      <c r="B76" s="100" t="s">
        <v>2</v>
      </c>
      <c r="C76" s="98">
        <v>5</v>
      </c>
      <c r="D76" s="98">
        <v>1</v>
      </c>
    </row>
    <row r="77" spans="1:4" ht="24.95" customHeight="1">
      <c r="A77" s="102" t="s">
        <v>10</v>
      </c>
      <c r="B77" s="101" t="s">
        <v>27</v>
      </c>
      <c r="C77" s="98">
        <v>6</v>
      </c>
      <c r="D77" s="98">
        <v>0</v>
      </c>
    </row>
    <row r="78" spans="1:4" ht="24.95" customHeight="1">
      <c r="A78" s="101" t="s">
        <v>11</v>
      </c>
      <c r="B78" s="101" t="s">
        <v>46</v>
      </c>
      <c r="C78" s="98">
        <v>2</v>
      </c>
      <c r="D78" s="98">
        <v>2</v>
      </c>
    </row>
    <row r="79" spans="1:4" ht="24.95" customHeight="1">
      <c r="A79" s="101" t="s">
        <v>24</v>
      </c>
      <c r="B79" s="101" t="s">
        <v>17</v>
      </c>
      <c r="C79" s="98">
        <v>5</v>
      </c>
      <c r="D79" s="98">
        <v>2</v>
      </c>
    </row>
    <row r="81" spans="1:4" ht="24.95" customHeight="1">
      <c r="A81" s="100" t="s">
        <v>5</v>
      </c>
      <c r="B81" s="100" t="s">
        <v>19</v>
      </c>
      <c r="C81" s="98">
        <v>1</v>
      </c>
      <c r="D81" s="98">
        <v>5</v>
      </c>
    </row>
    <row r="82" spans="1:4" ht="24.95" customHeight="1">
      <c r="A82" s="101" t="s">
        <v>42</v>
      </c>
      <c r="B82" s="101" t="s">
        <v>20</v>
      </c>
      <c r="C82" s="98">
        <v>1</v>
      </c>
      <c r="D82" s="98">
        <v>1</v>
      </c>
    </row>
    <row r="83" spans="1:4" ht="24.95" customHeight="1">
      <c r="A83" s="101" t="s">
        <v>45</v>
      </c>
      <c r="B83" s="101" t="s">
        <v>21</v>
      </c>
      <c r="C83" s="98">
        <v>1</v>
      </c>
      <c r="D83" s="98">
        <v>3</v>
      </c>
    </row>
    <row r="84" spans="1:4" ht="24.95" customHeight="1">
      <c r="A84" s="101" t="s">
        <v>43</v>
      </c>
      <c r="B84" s="101" t="s">
        <v>22</v>
      </c>
      <c r="C84" s="98">
        <v>0</v>
      </c>
      <c r="D84" s="98">
        <v>2</v>
      </c>
    </row>
    <row r="86" spans="1:4" ht="24.95" customHeight="1">
      <c r="A86" s="100" t="s">
        <v>4</v>
      </c>
      <c r="B86" s="100" t="s">
        <v>32</v>
      </c>
      <c r="C86" s="98">
        <v>3</v>
      </c>
      <c r="D86" s="98">
        <v>3</v>
      </c>
    </row>
    <row r="87" spans="1:4" ht="24.95" customHeight="1">
      <c r="A87" s="101" t="s">
        <v>23</v>
      </c>
      <c r="B87" s="101" t="s">
        <v>33</v>
      </c>
      <c r="C87" s="98">
        <v>0</v>
      </c>
      <c r="D87" s="98">
        <v>1</v>
      </c>
    </row>
    <row r="88" spans="1:4" ht="24.95" customHeight="1">
      <c r="A88" s="101" t="s">
        <v>30</v>
      </c>
      <c r="B88" s="101" t="s">
        <v>34</v>
      </c>
      <c r="C88" s="98">
        <v>1</v>
      </c>
      <c r="D88" s="98">
        <v>0</v>
      </c>
    </row>
    <row r="89" spans="1:4" ht="24.95" customHeight="1">
      <c r="A89" s="101" t="s">
        <v>31</v>
      </c>
      <c r="B89" s="101" t="s">
        <v>35</v>
      </c>
      <c r="C89" s="98">
        <v>2</v>
      </c>
      <c r="D89" s="98">
        <v>2</v>
      </c>
    </row>
    <row r="91" spans="1:4" ht="24.95" customHeight="1">
      <c r="A91" s="99" t="s">
        <v>0</v>
      </c>
      <c r="B91" s="100" t="s">
        <v>3</v>
      </c>
      <c r="C91" s="98">
        <v>5</v>
      </c>
      <c r="D91" s="98">
        <v>1</v>
      </c>
    </row>
    <row r="92" spans="1:4" ht="24.95" customHeight="1">
      <c r="A92" s="101" t="s">
        <v>9</v>
      </c>
      <c r="B92" s="101" t="s">
        <v>26</v>
      </c>
      <c r="C92" s="98">
        <v>1</v>
      </c>
      <c r="D92" s="98">
        <v>1</v>
      </c>
    </row>
    <row r="93" spans="1:4" ht="24.95" customHeight="1">
      <c r="A93" s="101" t="s">
        <v>7</v>
      </c>
      <c r="B93" s="101" t="s">
        <v>29</v>
      </c>
      <c r="C93" s="98">
        <v>3</v>
      </c>
      <c r="D93" s="98">
        <v>1</v>
      </c>
    </row>
    <row r="94" spans="1:4" ht="24.95" customHeight="1">
      <c r="A94" s="101" t="s">
        <v>8</v>
      </c>
      <c r="B94" s="101" t="s">
        <v>18</v>
      </c>
      <c r="C94" s="98">
        <v>1</v>
      </c>
      <c r="D94" s="98">
        <v>0</v>
      </c>
    </row>
    <row r="97" spans="1:4" ht="24.95" customHeight="1">
      <c r="A97" s="105" t="s">
        <v>64</v>
      </c>
    </row>
    <row r="99" spans="1:4" ht="24.95" customHeight="1">
      <c r="A99" s="100" t="s">
        <v>2</v>
      </c>
      <c r="B99" s="100" t="s">
        <v>37</v>
      </c>
      <c r="C99" s="98">
        <v>3</v>
      </c>
      <c r="D99" s="98">
        <v>3</v>
      </c>
    </row>
    <row r="100" spans="1:4" ht="24.95" customHeight="1">
      <c r="A100" s="101" t="s">
        <v>16</v>
      </c>
      <c r="B100" s="101" t="s">
        <v>38</v>
      </c>
      <c r="C100" s="98">
        <v>1</v>
      </c>
      <c r="D100" s="98">
        <v>1</v>
      </c>
    </row>
    <row r="101" spans="1:4" ht="24.95" customHeight="1">
      <c r="A101" s="101" t="s">
        <v>27</v>
      </c>
      <c r="B101" s="101" t="s">
        <v>39</v>
      </c>
      <c r="C101" s="98">
        <v>1</v>
      </c>
      <c r="D101" s="98">
        <v>5</v>
      </c>
    </row>
    <row r="102" spans="1:4" ht="24.95" customHeight="1">
      <c r="A102" s="101" t="s">
        <v>17</v>
      </c>
      <c r="B102" s="101" t="s">
        <v>40</v>
      </c>
      <c r="C102" s="98">
        <v>2</v>
      </c>
      <c r="D102" s="98">
        <v>1</v>
      </c>
    </row>
    <row r="103" spans="1:4" ht="24.95" customHeight="1">
      <c r="B103" s="101" t="s">
        <v>41</v>
      </c>
    </row>
    <row r="105" spans="1:4" ht="24.95" customHeight="1">
      <c r="A105" s="99" t="s">
        <v>1</v>
      </c>
      <c r="B105" s="100" t="s">
        <v>19</v>
      </c>
      <c r="C105" s="98">
        <v>3</v>
      </c>
      <c r="D105" s="98">
        <v>3</v>
      </c>
    </row>
    <row r="106" spans="1:4" ht="24.95" customHeight="1">
      <c r="A106" s="102" t="s">
        <v>10</v>
      </c>
      <c r="B106" s="101" t="s">
        <v>20</v>
      </c>
      <c r="C106" s="98">
        <v>5</v>
      </c>
      <c r="D106" s="98">
        <v>2</v>
      </c>
    </row>
    <row r="107" spans="1:4" ht="24.95" customHeight="1">
      <c r="A107" s="101" t="s">
        <v>11</v>
      </c>
      <c r="B107" s="101" t="s">
        <v>21</v>
      </c>
      <c r="C107" s="98">
        <v>0</v>
      </c>
      <c r="D107" s="98">
        <v>0</v>
      </c>
    </row>
    <row r="108" spans="1:4" ht="24.95" customHeight="1">
      <c r="A108" s="101" t="s">
        <v>24</v>
      </c>
      <c r="B108" s="101" t="s">
        <v>22</v>
      </c>
      <c r="C108" s="98">
        <v>0</v>
      </c>
      <c r="D108" s="98">
        <v>3</v>
      </c>
    </row>
    <row r="110" spans="1:4" ht="24.95" customHeight="1">
      <c r="A110" s="100" t="s">
        <v>5</v>
      </c>
      <c r="B110" s="100" t="s">
        <v>32</v>
      </c>
      <c r="C110" s="98">
        <v>3</v>
      </c>
      <c r="D110" s="98">
        <v>3</v>
      </c>
    </row>
    <row r="111" spans="1:4" ht="24.95" customHeight="1">
      <c r="A111" s="101" t="s">
        <v>42</v>
      </c>
      <c r="B111" s="101" t="s">
        <v>33</v>
      </c>
      <c r="C111" s="98">
        <v>0</v>
      </c>
      <c r="D111" s="98">
        <v>0</v>
      </c>
    </row>
    <row r="112" spans="1:4" ht="24.95" customHeight="1">
      <c r="A112" s="101" t="s">
        <v>45</v>
      </c>
      <c r="B112" s="101" t="s">
        <v>34</v>
      </c>
      <c r="C112" s="98">
        <v>0</v>
      </c>
      <c r="D112" s="98">
        <v>1</v>
      </c>
    </row>
    <row r="113" spans="1:4" ht="24.95" customHeight="1">
      <c r="A113" s="101" t="s">
        <v>43</v>
      </c>
      <c r="B113" s="101" t="s">
        <v>35</v>
      </c>
      <c r="C113" s="98">
        <v>1</v>
      </c>
      <c r="D113" s="98">
        <v>0</v>
      </c>
    </row>
    <row r="115" spans="1:4" ht="24.95" customHeight="1">
      <c r="A115" s="100" t="s">
        <v>13</v>
      </c>
      <c r="B115" s="100" t="s">
        <v>4</v>
      </c>
      <c r="C115" s="98">
        <v>3</v>
      </c>
      <c r="D115" s="98">
        <v>3</v>
      </c>
    </row>
    <row r="116" spans="1:4" ht="24.95" customHeight="1">
      <c r="A116" s="101" t="s">
        <v>14</v>
      </c>
      <c r="B116" s="101" t="s">
        <v>23</v>
      </c>
      <c r="C116" s="98">
        <v>2</v>
      </c>
      <c r="D116" s="98">
        <v>1</v>
      </c>
    </row>
    <row r="117" spans="1:4" ht="24.95" customHeight="1">
      <c r="A117" s="101" t="s">
        <v>47</v>
      </c>
      <c r="B117" s="101" t="s">
        <v>30</v>
      </c>
      <c r="C117" s="98">
        <v>0</v>
      </c>
      <c r="D117" s="98">
        <v>2</v>
      </c>
    </row>
    <row r="118" spans="1:4" ht="24.95" customHeight="1">
      <c r="A118" s="101" t="s">
        <v>15</v>
      </c>
      <c r="B118" s="101" t="s">
        <v>31</v>
      </c>
      <c r="C118" s="98">
        <v>2</v>
      </c>
      <c r="D118" s="98">
        <v>2</v>
      </c>
    </row>
    <row r="120" spans="1:4" ht="24.95" customHeight="1">
      <c r="A120" s="98" t="s">
        <v>65</v>
      </c>
    </row>
    <row r="122" spans="1:4" ht="24.95" customHeight="1">
      <c r="A122" s="99" t="s">
        <v>0</v>
      </c>
      <c r="B122" s="100" t="s">
        <v>2</v>
      </c>
      <c r="C122" s="98">
        <v>4</v>
      </c>
      <c r="D122" s="98">
        <v>2</v>
      </c>
    </row>
    <row r="123" spans="1:4" ht="24.95" customHeight="1">
      <c r="A123" s="101" t="s">
        <v>9</v>
      </c>
      <c r="B123" s="101" t="s">
        <v>16</v>
      </c>
      <c r="C123" s="98">
        <v>0</v>
      </c>
      <c r="D123" s="98">
        <v>1</v>
      </c>
    </row>
    <row r="124" spans="1:4" ht="24.95" customHeight="1">
      <c r="A124" s="101" t="s">
        <v>7</v>
      </c>
      <c r="B124" s="101" t="s">
        <v>46</v>
      </c>
      <c r="C124" s="98">
        <v>1</v>
      </c>
      <c r="D124" s="98">
        <v>0</v>
      </c>
    </row>
    <row r="125" spans="1:4" ht="24.95" customHeight="1">
      <c r="A125" s="101" t="s">
        <v>8</v>
      </c>
      <c r="B125" s="101" t="s">
        <v>17</v>
      </c>
      <c r="C125" s="98">
        <v>3</v>
      </c>
      <c r="D125" s="98">
        <v>1</v>
      </c>
    </row>
    <row r="126" spans="1:4" ht="24.95" customHeight="1">
      <c r="B126" s="101" t="s">
        <v>27</v>
      </c>
    </row>
    <row r="128" spans="1:4" ht="24.95" customHeight="1">
      <c r="A128" s="100" t="s">
        <v>37</v>
      </c>
      <c r="B128" s="100" t="s">
        <v>19</v>
      </c>
      <c r="C128" s="98">
        <v>6</v>
      </c>
      <c r="D128" s="98">
        <v>0</v>
      </c>
    </row>
    <row r="129" spans="1:4" ht="24.95" customHeight="1">
      <c r="A129" s="101" t="s">
        <v>38</v>
      </c>
      <c r="B129" s="101" t="s">
        <v>20</v>
      </c>
      <c r="C129" s="98">
        <v>2</v>
      </c>
      <c r="D129" s="98">
        <v>1</v>
      </c>
    </row>
    <row r="130" spans="1:4" ht="24.95" customHeight="1">
      <c r="A130" s="101" t="s">
        <v>39</v>
      </c>
      <c r="B130" s="101" t="s">
        <v>21</v>
      </c>
      <c r="C130" s="98">
        <v>2</v>
      </c>
      <c r="D130" s="98">
        <v>1</v>
      </c>
    </row>
    <row r="131" spans="1:4" ht="24.95" customHeight="1">
      <c r="A131" s="101" t="s">
        <v>40</v>
      </c>
      <c r="B131" s="101" t="s">
        <v>22</v>
      </c>
      <c r="C131" s="98">
        <v>2</v>
      </c>
      <c r="D131" s="98">
        <v>1</v>
      </c>
    </row>
    <row r="132" spans="1:4" ht="24.95" customHeight="1">
      <c r="A132" s="101" t="s">
        <v>41</v>
      </c>
    </row>
    <row r="134" spans="1:4" ht="24.95" customHeight="1">
      <c r="A134" s="99" t="s">
        <v>1</v>
      </c>
      <c r="B134" s="100" t="s">
        <v>5</v>
      </c>
      <c r="C134" s="98">
        <v>5</v>
      </c>
      <c r="D134" s="98">
        <v>1</v>
      </c>
    </row>
    <row r="135" spans="1:4" ht="24.95" customHeight="1">
      <c r="A135" s="102" t="s">
        <v>10</v>
      </c>
      <c r="B135" s="101" t="s">
        <v>42</v>
      </c>
      <c r="C135" s="98">
        <v>1</v>
      </c>
      <c r="D135" s="98">
        <v>1</v>
      </c>
    </row>
    <row r="136" spans="1:4" ht="24.95" customHeight="1">
      <c r="A136" s="101" t="s">
        <v>11</v>
      </c>
      <c r="B136" s="101" t="s">
        <v>45</v>
      </c>
      <c r="C136" s="98">
        <v>2</v>
      </c>
      <c r="D136" s="98">
        <v>1</v>
      </c>
    </row>
    <row r="137" spans="1:4" ht="24.95" customHeight="1">
      <c r="A137" s="101" t="s">
        <v>24</v>
      </c>
      <c r="B137" s="101" t="s">
        <v>43</v>
      </c>
      <c r="C137" s="98">
        <v>3</v>
      </c>
      <c r="D137" s="98">
        <v>0</v>
      </c>
    </row>
    <row r="139" spans="1:4" ht="24.95" customHeight="1">
      <c r="A139" s="100" t="s">
        <v>3</v>
      </c>
      <c r="B139" s="100" t="s">
        <v>4</v>
      </c>
      <c r="C139" s="98">
        <v>4</v>
      </c>
      <c r="D139" s="98">
        <v>2</v>
      </c>
    </row>
    <row r="140" spans="1:4" ht="24.95" customHeight="1">
      <c r="A140" s="101" t="s">
        <v>26</v>
      </c>
      <c r="B140" s="101" t="s">
        <v>23</v>
      </c>
      <c r="C140" s="98">
        <v>1</v>
      </c>
      <c r="D140" s="98">
        <v>1</v>
      </c>
    </row>
    <row r="141" spans="1:4" ht="24.95" customHeight="1">
      <c r="A141" s="101" t="s">
        <v>28</v>
      </c>
      <c r="B141" s="101" t="s">
        <v>30</v>
      </c>
      <c r="C141" s="98">
        <v>2</v>
      </c>
      <c r="D141" s="98">
        <v>2</v>
      </c>
    </row>
    <row r="142" spans="1:4" ht="24.95" customHeight="1">
      <c r="A142" s="101" t="s">
        <v>18</v>
      </c>
      <c r="B142" s="101" t="s">
        <v>31</v>
      </c>
      <c r="C142" s="98">
        <v>3</v>
      </c>
      <c r="D142" s="98">
        <v>2</v>
      </c>
    </row>
    <row r="143" spans="1:4" ht="24.95" customHeight="1">
      <c r="A143" s="101" t="s">
        <v>29</v>
      </c>
    </row>
    <row r="145" spans="1:4" ht="24.95" customHeight="1">
      <c r="A145" s="98" t="s">
        <v>66</v>
      </c>
    </row>
    <row r="147" spans="1:4" ht="24.95" customHeight="1">
      <c r="A147" s="100" t="s">
        <v>13</v>
      </c>
      <c r="B147" s="100" t="s">
        <v>32</v>
      </c>
      <c r="C147" s="98">
        <v>5</v>
      </c>
      <c r="D147" s="98">
        <v>1</v>
      </c>
    </row>
    <row r="148" spans="1:4" ht="24.95" customHeight="1">
      <c r="A148" s="101" t="s">
        <v>14</v>
      </c>
      <c r="B148" s="101" t="s">
        <v>33</v>
      </c>
      <c r="C148" s="98">
        <v>3</v>
      </c>
      <c r="D148" s="98">
        <v>1</v>
      </c>
    </row>
    <row r="149" spans="1:4" ht="24.95" customHeight="1">
      <c r="A149" s="101" t="s">
        <v>47</v>
      </c>
      <c r="B149" s="101" t="s">
        <v>34</v>
      </c>
      <c r="C149" s="98">
        <v>0</v>
      </c>
      <c r="D149" s="98">
        <v>0</v>
      </c>
    </row>
    <row r="150" spans="1:4" ht="24.95" customHeight="1">
      <c r="A150" s="101" t="s">
        <v>15</v>
      </c>
      <c r="B150" s="101" t="s">
        <v>35</v>
      </c>
      <c r="C150" s="98">
        <v>1</v>
      </c>
      <c r="D150" s="98">
        <v>0</v>
      </c>
    </row>
    <row r="152" spans="1:4" ht="24.95" customHeight="1">
      <c r="A152" s="99" t="s">
        <v>0</v>
      </c>
      <c r="B152" s="100" t="s">
        <v>19</v>
      </c>
      <c r="C152" s="98">
        <v>6</v>
      </c>
      <c r="D152" s="98">
        <v>0</v>
      </c>
    </row>
    <row r="153" spans="1:4" ht="24.95" customHeight="1">
      <c r="A153" s="101" t="s">
        <v>9</v>
      </c>
      <c r="B153" s="101" t="s">
        <v>20</v>
      </c>
      <c r="C153" s="98">
        <v>3</v>
      </c>
      <c r="D153" s="98">
        <v>2</v>
      </c>
    </row>
    <row r="154" spans="1:4" ht="24.95" customHeight="1">
      <c r="A154" s="101" t="s">
        <v>7</v>
      </c>
      <c r="B154" s="101" t="s">
        <v>21</v>
      </c>
      <c r="C154" s="98">
        <v>1</v>
      </c>
      <c r="D154" s="98">
        <v>0</v>
      </c>
    </row>
    <row r="155" spans="1:4" ht="24.95" customHeight="1">
      <c r="A155" s="101" t="s">
        <v>8</v>
      </c>
      <c r="B155" s="101" t="s">
        <v>22</v>
      </c>
      <c r="C155" s="98">
        <v>2</v>
      </c>
      <c r="D155" s="98">
        <v>1</v>
      </c>
    </row>
    <row r="157" spans="1:4" ht="24.95" customHeight="1">
      <c r="A157" s="100" t="s">
        <v>37</v>
      </c>
      <c r="B157" s="100" t="s">
        <v>5</v>
      </c>
      <c r="C157" s="98">
        <v>6</v>
      </c>
      <c r="D157" s="98">
        <v>0</v>
      </c>
    </row>
    <row r="158" spans="1:4" ht="24.95" customHeight="1">
      <c r="A158" s="101" t="s">
        <v>38</v>
      </c>
      <c r="B158" s="101" t="s">
        <v>42</v>
      </c>
      <c r="C158" s="98">
        <v>4</v>
      </c>
      <c r="D158" s="98">
        <v>0</v>
      </c>
    </row>
    <row r="159" spans="1:4" ht="24.95" customHeight="1">
      <c r="A159" s="101" t="s">
        <v>39</v>
      </c>
      <c r="B159" s="101" t="s">
        <v>45</v>
      </c>
      <c r="C159" s="98">
        <v>2</v>
      </c>
      <c r="D159" s="98">
        <v>1</v>
      </c>
    </row>
    <row r="160" spans="1:4" ht="24.95" customHeight="1">
      <c r="A160" s="101" t="s">
        <v>41</v>
      </c>
      <c r="B160" s="101" t="s">
        <v>43</v>
      </c>
      <c r="C160" s="98">
        <v>4</v>
      </c>
      <c r="D160" s="98">
        <v>1</v>
      </c>
    </row>
    <row r="161" spans="1:4" ht="24.95" customHeight="1">
      <c r="A161" s="101"/>
      <c r="B161" s="101"/>
    </row>
    <row r="162" spans="1:4" ht="24.95" customHeight="1">
      <c r="A162" s="100" t="s">
        <v>2</v>
      </c>
      <c r="B162" s="100" t="s">
        <v>4</v>
      </c>
      <c r="C162" s="98">
        <v>4</v>
      </c>
      <c r="D162" s="98">
        <v>2</v>
      </c>
    </row>
    <row r="163" spans="1:4" ht="24.95" customHeight="1">
      <c r="A163" s="101" t="s">
        <v>16</v>
      </c>
      <c r="B163" s="101" t="s">
        <v>23</v>
      </c>
      <c r="C163" s="98">
        <v>4</v>
      </c>
      <c r="D163" s="98">
        <v>2</v>
      </c>
    </row>
    <row r="164" spans="1:4" ht="24.95" customHeight="1">
      <c r="A164" s="101" t="s">
        <v>46</v>
      </c>
      <c r="B164" s="101" t="s">
        <v>30</v>
      </c>
      <c r="C164" s="98">
        <v>2</v>
      </c>
      <c r="D164" s="98">
        <v>0</v>
      </c>
    </row>
    <row r="165" spans="1:4" ht="24.95" customHeight="1">
      <c r="A165" s="101" t="s">
        <v>27</v>
      </c>
      <c r="B165" s="101" t="s">
        <v>31</v>
      </c>
      <c r="C165" s="98">
        <v>1</v>
      </c>
      <c r="D165" s="98">
        <v>8</v>
      </c>
    </row>
    <row r="167" spans="1:4" ht="24.95" customHeight="1">
      <c r="A167" s="101"/>
    </row>
    <row r="168" spans="1:4" ht="24.95" customHeight="1">
      <c r="A168" s="98" t="s">
        <v>67</v>
      </c>
    </row>
    <row r="170" spans="1:4" ht="24.95" customHeight="1">
      <c r="A170" s="99" t="s">
        <v>1</v>
      </c>
      <c r="B170" s="100" t="s">
        <v>32</v>
      </c>
      <c r="C170" s="98">
        <v>4</v>
      </c>
      <c r="D170" s="98">
        <v>2</v>
      </c>
    </row>
    <row r="171" spans="1:4" ht="24.95" customHeight="1">
      <c r="A171" s="102" t="s">
        <v>10</v>
      </c>
      <c r="B171" s="101" t="s">
        <v>33</v>
      </c>
      <c r="C171" s="98">
        <v>4</v>
      </c>
      <c r="D171" s="98">
        <v>1</v>
      </c>
    </row>
    <row r="172" spans="1:4" ht="24.95" customHeight="1">
      <c r="A172" s="101" t="s">
        <v>11</v>
      </c>
      <c r="B172" s="101" t="s">
        <v>34</v>
      </c>
      <c r="C172" s="98">
        <v>1</v>
      </c>
      <c r="D172" s="98">
        <v>0</v>
      </c>
    </row>
    <row r="173" spans="1:4" ht="24.95" customHeight="1">
      <c r="A173" s="101" t="s">
        <v>24</v>
      </c>
      <c r="B173" s="101" t="s">
        <v>35</v>
      </c>
      <c r="C173" s="98">
        <v>0</v>
      </c>
      <c r="D173" s="98">
        <v>2</v>
      </c>
    </row>
    <row r="175" spans="1:4" ht="24.95" customHeight="1">
      <c r="A175" s="98" t="s">
        <v>68</v>
      </c>
    </row>
    <row r="177" spans="1:4" ht="24.95" customHeight="1">
      <c r="A177" s="100" t="s">
        <v>3</v>
      </c>
      <c r="B177" s="100" t="s">
        <v>13</v>
      </c>
      <c r="C177" s="98">
        <v>3</v>
      </c>
      <c r="D177" s="98">
        <v>3</v>
      </c>
    </row>
    <row r="178" spans="1:4" ht="24.95" customHeight="1">
      <c r="A178" s="101" t="s">
        <v>26</v>
      </c>
      <c r="B178" s="101" t="s">
        <v>14</v>
      </c>
      <c r="C178" s="98">
        <v>1</v>
      </c>
      <c r="D178" s="98">
        <v>1</v>
      </c>
    </row>
    <row r="179" spans="1:4" ht="24.95" customHeight="1">
      <c r="A179" s="101" t="s">
        <v>28</v>
      </c>
      <c r="B179" s="101" t="s">
        <v>47</v>
      </c>
      <c r="C179" s="98">
        <v>0</v>
      </c>
      <c r="D179" s="98">
        <v>1</v>
      </c>
    </row>
    <row r="180" spans="1:4" ht="24.95" customHeight="1">
      <c r="A180" s="101" t="s">
        <v>29</v>
      </c>
      <c r="B180" s="101" t="s">
        <v>15</v>
      </c>
      <c r="C180" s="98">
        <v>1</v>
      </c>
      <c r="D180" s="98">
        <v>0</v>
      </c>
    </row>
    <row r="183" spans="1:4" ht="24.95" customHeight="1">
      <c r="A183" s="99" t="s">
        <v>0</v>
      </c>
      <c r="B183" s="100" t="s">
        <v>5</v>
      </c>
      <c r="C183" s="98">
        <v>5</v>
      </c>
      <c r="D183" s="98">
        <v>1</v>
      </c>
    </row>
    <row r="184" spans="1:4" ht="24.95" customHeight="1">
      <c r="A184" s="101" t="s">
        <v>9</v>
      </c>
      <c r="B184" s="101" t="s">
        <v>42</v>
      </c>
      <c r="C184" s="98">
        <v>0</v>
      </c>
      <c r="D184" s="98">
        <v>0</v>
      </c>
    </row>
    <row r="185" spans="1:4" ht="24.95" customHeight="1">
      <c r="A185" s="101" t="s">
        <v>7</v>
      </c>
      <c r="B185" s="101" t="s">
        <v>45</v>
      </c>
      <c r="C185" s="98">
        <v>3</v>
      </c>
      <c r="D185" s="98">
        <v>1</v>
      </c>
    </row>
    <row r="186" spans="1:4" ht="24.95" customHeight="1">
      <c r="A186" s="101" t="s">
        <v>8</v>
      </c>
      <c r="B186" s="101" t="s">
        <v>43</v>
      </c>
      <c r="C186" s="98">
        <v>3</v>
      </c>
      <c r="D186" s="98">
        <v>1</v>
      </c>
    </row>
    <row r="188" spans="1:4" ht="24.95" customHeight="1">
      <c r="A188" s="100" t="s">
        <v>37</v>
      </c>
      <c r="B188" s="99" t="s">
        <v>1</v>
      </c>
      <c r="C188" s="98">
        <v>2</v>
      </c>
      <c r="D188" s="98">
        <v>4</v>
      </c>
    </row>
    <row r="189" spans="1:4" ht="24.95" customHeight="1">
      <c r="A189" s="101" t="s">
        <v>41</v>
      </c>
      <c r="B189" s="102" t="s">
        <v>10</v>
      </c>
      <c r="C189" s="98">
        <v>0</v>
      </c>
      <c r="D189" s="98">
        <v>3</v>
      </c>
    </row>
    <row r="190" spans="1:4" ht="24.95" customHeight="1">
      <c r="A190" s="101" t="s">
        <v>39</v>
      </c>
      <c r="B190" s="101" t="s">
        <v>11</v>
      </c>
      <c r="C190" s="98">
        <v>3</v>
      </c>
      <c r="D190" s="98">
        <v>0</v>
      </c>
    </row>
    <row r="191" spans="1:4" ht="24.95" customHeight="1">
      <c r="A191" s="101" t="s">
        <v>40</v>
      </c>
      <c r="B191" s="101" t="s">
        <v>24</v>
      </c>
      <c r="C191" s="98">
        <v>1</v>
      </c>
      <c r="D191" s="98">
        <v>2</v>
      </c>
    </row>
    <row r="193" spans="1:4" ht="24.95" customHeight="1">
      <c r="A193" s="100" t="s">
        <v>19</v>
      </c>
      <c r="B193" s="100" t="s">
        <v>4</v>
      </c>
      <c r="C193" s="98">
        <v>5</v>
      </c>
      <c r="D193" s="98">
        <v>1</v>
      </c>
    </row>
    <row r="194" spans="1:4" ht="24.95" customHeight="1">
      <c r="A194" s="101" t="s">
        <v>20</v>
      </c>
      <c r="B194" s="101" t="s">
        <v>23</v>
      </c>
      <c r="C194" s="98">
        <v>3</v>
      </c>
      <c r="D194" s="98">
        <v>3</v>
      </c>
    </row>
    <row r="195" spans="1:4" ht="24.95" customHeight="1">
      <c r="A195" s="101" t="s">
        <v>21</v>
      </c>
      <c r="B195" s="101" t="s">
        <v>30</v>
      </c>
      <c r="C195" s="98">
        <v>3</v>
      </c>
      <c r="D195" s="98">
        <v>2</v>
      </c>
    </row>
    <row r="196" spans="1:4" ht="24.95" customHeight="1">
      <c r="A196" s="101" t="s">
        <v>22</v>
      </c>
      <c r="B196" s="101" t="s">
        <v>31</v>
      </c>
      <c r="C196" s="98">
        <v>3</v>
      </c>
      <c r="D196" s="98">
        <v>0</v>
      </c>
    </row>
    <row r="198" spans="1:4" ht="24.95" customHeight="1">
      <c r="A198" s="98" t="s">
        <v>69</v>
      </c>
    </row>
    <row r="200" spans="1:4" ht="24.95" customHeight="1">
      <c r="A200" s="100" t="s">
        <v>2</v>
      </c>
      <c r="B200" s="100" t="s">
        <v>13</v>
      </c>
      <c r="C200" s="98">
        <v>5</v>
      </c>
      <c r="D200" s="98">
        <v>1</v>
      </c>
    </row>
    <row r="201" spans="1:4" ht="24.95" customHeight="1">
      <c r="A201" s="101" t="s">
        <v>16</v>
      </c>
      <c r="B201" s="101" t="s">
        <v>14</v>
      </c>
      <c r="C201" s="98">
        <v>3</v>
      </c>
      <c r="D201" s="98">
        <v>2</v>
      </c>
    </row>
    <row r="202" spans="1:4" ht="24.95" customHeight="1">
      <c r="A202" s="101" t="s">
        <v>27</v>
      </c>
      <c r="B202" s="101" t="s">
        <v>47</v>
      </c>
      <c r="C202" s="98">
        <v>1</v>
      </c>
      <c r="D202" s="98">
        <v>1</v>
      </c>
    </row>
    <row r="203" spans="1:4" ht="24.95" customHeight="1">
      <c r="A203" s="101" t="s">
        <v>17</v>
      </c>
      <c r="B203" s="101" t="s">
        <v>15</v>
      </c>
      <c r="C203" s="98">
        <v>2</v>
      </c>
      <c r="D203" s="98">
        <v>1</v>
      </c>
    </row>
    <row r="206" spans="1:4" ht="24.95" customHeight="1">
      <c r="A206" s="100" t="s">
        <v>3</v>
      </c>
      <c r="B206" s="100" t="s">
        <v>32</v>
      </c>
      <c r="C206" s="98">
        <v>2</v>
      </c>
      <c r="D206" s="98">
        <v>4</v>
      </c>
    </row>
    <row r="207" spans="1:4" ht="24.95" customHeight="1">
      <c r="A207" s="101" t="s">
        <v>26</v>
      </c>
      <c r="B207" s="101" t="s">
        <v>33</v>
      </c>
      <c r="C207" s="98">
        <v>0</v>
      </c>
      <c r="D207" s="98">
        <v>1</v>
      </c>
    </row>
    <row r="208" spans="1:4" ht="24.95" customHeight="1">
      <c r="A208" s="101" t="s">
        <v>28</v>
      </c>
      <c r="B208" s="101" t="s">
        <v>34</v>
      </c>
      <c r="C208" s="98">
        <v>1</v>
      </c>
      <c r="D208" s="98">
        <v>2</v>
      </c>
    </row>
    <row r="209" spans="1:4" ht="24.95" customHeight="1">
      <c r="A209" s="101" t="s">
        <v>29</v>
      </c>
      <c r="B209" s="101" t="s">
        <v>35</v>
      </c>
      <c r="C209" s="98">
        <v>2</v>
      </c>
      <c r="D209" s="98">
        <v>0</v>
      </c>
    </row>
    <row r="211" spans="1:4" ht="24.95" customHeight="1">
      <c r="A211" s="99" t="s">
        <v>0</v>
      </c>
      <c r="B211" s="99" t="s">
        <v>1</v>
      </c>
      <c r="C211" s="98">
        <v>2</v>
      </c>
      <c r="D211" s="98">
        <v>4</v>
      </c>
    </row>
    <row r="212" spans="1:4" ht="24.95" customHeight="1">
      <c r="A212" s="101" t="s">
        <v>9</v>
      </c>
      <c r="B212" s="102" t="s">
        <v>10</v>
      </c>
      <c r="C212" s="98">
        <v>0</v>
      </c>
      <c r="D212" s="98">
        <v>4</v>
      </c>
    </row>
    <row r="213" spans="1:4" ht="24.95" customHeight="1">
      <c r="A213" s="101" t="s">
        <v>7</v>
      </c>
      <c r="B213" s="101" t="s">
        <v>11</v>
      </c>
      <c r="C213" s="98">
        <v>3</v>
      </c>
      <c r="D213" s="98">
        <v>1</v>
      </c>
    </row>
    <row r="214" spans="1:4" ht="24.95" customHeight="1">
      <c r="A214" s="101" t="s">
        <v>8</v>
      </c>
      <c r="B214" s="101" t="s">
        <v>24</v>
      </c>
      <c r="C214" s="98">
        <v>1</v>
      </c>
      <c r="D214" s="98">
        <v>3</v>
      </c>
    </row>
    <row r="216" spans="1:4" ht="24.95" customHeight="1">
      <c r="A216" s="100" t="s">
        <v>5</v>
      </c>
      <c r="B216" s="100" t="s">
        <v>4</v>
      </c>
      <c r="C216" s="98">
        <v>3</v>
      </c>
      <c r="D216" s="98">
        <v>3</v>
      </c>
    </row>
    <row r="217" spans="1:4" ht="24.95" customHeight="1">
      <c r="A217" s="101" t="s">
        <v>42</v>
      </c>
      <c r="B217" s="101" t="s">
        <v>23</v>
      </c>
      <c r="C217" s="98">
        <v>2</v>
      </c>
      <c r="D217" s="98">
        <v>2</v>
      </c>
    </row>
    <row r="218" spans="1:4" ht="24.95" customHeight="1">
      <c r="A218" s="101" t="s">
        <v>45</v>
      </c>
      <c r="B218" s="101" t="s">
        <v>30</v>
      </c>
      <c r="C218" s="98">
        <v>2</v>
      </c>
      <c r="D218" s="98">
        <v>2</v>
      </c>
    </row>
    <row r="219" spans="1:4" ht="24.95" customHeight="1">
      <c r="A219" s="101" t="s">
        <v>43</v>
      </c>
      <c r="B219" s="101" t="s">
        <v>31</v>
      </c>
      <c r="C219" s="98">
        <v>2</v>
      </c>
      <c r="D219" s="98">
        <v>2</v>
      </c>
    </row>
    <row r="221" spans="1:4" ht="24.95" customHeight="1">
      <c r="A221" s="98" t="s">
        <v>70</v>
      </c>
    </row>
    <row r="223" spans="1:4" ht="24.95" customHeight="1">
      <c r="A223" s="100" t="s">
        <v>37</v>
      </c>
      <c r="B223" s="100" t="s">
        <v>32</v>
      </c>
      <c r="C223" s="98">
        <v>6</v>
      </c>
      <c r="D223" s="98">
        <v>0</v>
      </c>
    </row>
    <row r="224" spans="1:4" ht="24.95" customHeight="1">
      <c r="A224" s="101" t="s">
        <v>41</v>
      </c>
      <c r="B224" s="101" t="s">
        <v>33</v>
      </c>
      <c r="C224" s="98">
        <v>2</v>
      </c>
      <c r="D224" s="98">
        <v>0</v>
      </c>
    </row>
    <row r="225" spans="1:4" ht="24.95" customHeight="1">
      <c r="A225" s="101" t="s">
        <v>39</v>
      </c>
      <c r="B225" s="101" t="s">
        <v>34</v>
      </c>
      <c r="C225" s="98">
        <v>5</v>
      </c>
      <c r="D225" s="98">
        <v>1</v>
      </c>
    </row>
    <row r="226" spans="1:4" ht="24.95" customHeight="1">
      <c r="A226" s="101" t="s">
        <v>40</v>
      </c>
      <c r="B226" s="101" t="s">
        <v>35</v>
      </c>
      <c r="C226" s="98">
        <v>4</v>
      </c>
      <c r="D226" s="98">
        <v>2</v>
      </c>
    </row>
    <row r="228" spans="1:4" ht="24.95" customHeight="1">
      <c r="A228" s="100" t="s">
        <v>19</v>
      </c>
      <c r="B228" s="100" t="s">
        <v>13</v>
      </c>
      <c r="C228" s="98">
        <v>4</v>
      </c>
      <c r="D228" s="98">
        <v>2</v>
      </c>
    </row>
    <row r="229" spans="1:4" ht="24.95" customHeight="1">
      <c r="A229" s="101" t="s">
        <v>20</v>
      </c>
      <c r="B229" s="101" t="s">
        <v>14</v>
      </c>
      <c r="C229" s="98">
        <v>0</v>
      </c>
      <c r="D229" s="98">
        <v>7</v>
      </c>
    </row>
    <row r="230" spans="1:4" ht="24.95" customHeight="1">
      <c r="A230" s="101" t="s">
        <v>21</v>
      </c>
      <c r="B230" s="101" t="s">
        <v>47</v>
      </c>
      <c r="C230" s="98">
        <v>2</v>
      </c>
      <c r="D230" s="98">
        <v>1</v>
      </c>
    </row>
    <row r="231" spans="1:4" ht="24.95" customHeight="1">
      <c r="A231" s="101" t="s">
        <v>22</v>
      </c>
      <c r="B231" s="101" t="s">
        <v>15</v>
      </c>
      <c r="C231" s="98">
        <v>3</v>
      </c>
      <c r="D231" s="98">
        <v>0</v>
      </c>
    </row>
    <row r="233" spans="1:4" ht="24.95" customHeight="1">
      <c r="A233" s="100" t="s">
        <v>2</v>
      </c>
      <c r="B233" s="100" t="s">
        <v>3</v>
      </c>
      <c r="C233" s="98">
        <v>5</v>
      </c>
      <c r="D233" s="98">
        <v>1</v>
      </c>
    </row>
    <row r="234" spans="1:4" ht="24.95" customHeight="1">
      <c r="A234" s="101" t="s">
        <v>27</v>
      </c>
      <c r="B234" s="98" t="s">
        <v>26</v>
      </c>
      <c r="C234" s="98">
        <v>3</v>
      </c>
      <c r="D234" s="98">
        <v>1</v>
      </c>
    </row>
    <row r="235" spans="1:4" ht="24.95" customHeight="1">
      <c r="A235" s="101" t="s">
        <v>46</v>
      </c>
      <c r="B235" s="101" t="s">
        <v>28</v>
      </c>
      <c r="C235" s="98">
        <v>0</v>
      </c>
      <c r="D235" s="98">
        <v>0</v>
      </c>
    </row>
    <row r="236" spans="1:4" ht="24.95" customHeight="1">
      <c r="A236" s="101" t="s">
        <v>17</v>
      </c>
      <c r="B236" s="101" t="s">
        <v>29</v>
      </c>
      <c r="C236" s="98">
        <v>2</v>
      </c>
      <c r="D236" s="98">
        <v>1</v>
      </c>
    </row>
    <row r="239" spans="1:4" ht="24.95" customHeight="1">
      <c r="A239" s="99" t="s">
        <v>1</v>
      </c>
      <c r="B239" s="100" t="s">
        <v>4</v>
      </c>
      <c r="C239" s="98">
        <v>6</v>
      </c>
      <c r="D239" s="98">
        <v>0</v>
      </c>
    </row>
    <row r="240" spans="1:4" ht="24.95" customHeight="1">
      <c r="A240" s="102" t="s">
        <v>10</v>
      </c>
      <c r="B240" s="101" t="s">
        <v>23</v>
      </c>
      <c r="C240" s="98">
        <v>3</v>
      </c>
      <c r="D240" s="98">
        <v>2</v>
      </c>
    </row>
    <row r="241" spans="1:4" ht="24.95" customHeight="1">
      <c r="A241" s="101" t="s">
        <v>11</v>
      </c>
      <c r="B241" s="101" t="s">
        <v>30</v>
      </c>
      <c r="C241" s="98">
        <v>3</v>
      </c>
      <c r="D241" s="98">
        <v>2</v>
      </c>
    </row>
    <row r="242" spans="1:4" ht="24.95" customHeight="1">
      <c r="A242" s="101" t="s">
        <v>24</v>
      </c>
      <c r="B242" s="101" t="s">
        <v>31</v>
      </c>
      <c r="C242" s="98">
        <v>2</v>
      </c>
      <c r="D242" s="98">
        <v>0</v>
      </c>
    </row>
    <row r="244" spans="1:4" ht="24.95" customHeight="1">
      <c r="A244" s="98" t="s">
        <v>71</v>
      </c>
    </row>
    <row r="246" spans="1:4" ht="24.95" customHeight="1">
      <c r="A246" s="99" t="s">
        <v>0</v>
      </c>
      <c r="B246" s="100" t="s">
        <v>37</v>
      </c>
      <c r="C246" s="98">
        <v>4</v>
      </c>
      <c r="D246" s="98">
        <v>2</v>
      </c>
    </row>
    <row r="247" spans="1:4" ht="24.95" customHeight="1">
      <c r="A247" s="101" t="s">
        <v>9</v>
      </c>
      <c r="B247" s="101" t="s">
        <v>38</v>
      </c>
      <c r="C247" s="98">
        <v>2</v>
      </c>
      <c r="D247" s="98">
        <v>1</v>
      </c>
    </row>
    <row r="248" spans="1:4" ht="24.95" customHeight="1">
      <c r="A248" s="101" t="s">
        <v>7</v>
      </c>
      <c r="B248" s="101" t="s">
        <v>41</v>
      </c>
      <c r="C248" s="98">
        <v>1</v>
      </c>
      <c r="D248" s="98">
        <v>3</v>
      </c>
    </row>
    <row r="249" spans="1:4" ht="24.95" customHeight="1">
      <c r="A249" s="101" t="s">
        <v>8</v>
      </c>
      <c r="B249" s="101" t="s">
        <v>40</v>
      </c>
      <c r="C249" s="98">
        <v>2</v>
      </c>
      <c r="D249" s="98">
        <v>1</v>
      </c>
    </row>
    <row r="251" spans="1:4" ht="24.95" customHeight="1">
      <c r="A251" s="100" t="s">
        <v>5</v>
      </c>
      <c r="B251" s="100" t="s">
        <v>13</v>
      </c>
      <c r="C251" s="98">
        <v>5</v>
      </c>
      <c r="D251" s="98">
        <v>1</v>
      </c>
    </row>
    <row r="252" spans="1:4" ht="24.95" customHeight="1">
      <c r="A252" s="101" t="s">
        <v>42</v>
      </c>
      <c r="B252" s="101" t="s">
        <v>14</v>
      </c>
      <c r="C252" s="98">
        <v>2</v>
      </c>
      <c r="D252" s="98">
        <v>0</v>
      </c>
    </row>
    <row r="253" spans="1:4" ht="24.95" customHeight="1">
      <c r="A253" s="101" t="s">
        <v>45</v>
      </c>
      <c r="B253" s="101" t="s">
        <v>47</v>
      </c>
      <c r="C253" s="98">
        <v>2</v>
      </c>
      <c r="D253" s="98">
        <v>0</v>
      </c>
    </row>
    <row r="254" spans="1:4" ht="24.95" customHeight="1">
      <c r="A254" s="101" t="s">
        <v>43</v>
      </c>
      <c r="B254" s="101" t="s">
        <v>15</v>
      </c>
      <c r="C254" s="98">
        <v>0</v>
      </c>
      <c r="D254" s="98">
        <v>0</v>
      </c>
    </row>
    <row r="256" spans="1:4" ht="24.95" customHeight="1">
      <c r="A256" s="100" t="s">
        <v>19</v>
      </c>
      <c r="B256" s="100" t="s">
        <v>3</v>
      </c>
      <c r="C256" s="98">
        <v>6</v>
      </c>
      <c r="D256" s="98">
        <v>0</v>
      </c>
    </row>
    <row r="257" spans="1:4" ht="24.95" customHeight="1">
      <c r="A257" s="101" t="s">
        <v>20</v>
      </c>
      <c r="B257" s="101" t="s">
        <v>26</v>
      </c>
      <c r="C257" s="98">
        <v>2</v>
      </c>
      <c r="D257" s="98">
        <v>1</v>
      </c>
    </row>
    <row r="258" spans="1:4" ht="24.95" customHeight="1">
      <c r="A258" s="101" t="s">
        <v>21</v>
      </c>
      <c r="B258" s="101" t="s">
        <v>28</v>
      </c>
      <c r="C258" s="98">
        <v>2</v>
      </c>
      <c r="D258" s="98">
        <v>0</v>
      </c>
    </row>
    <row r="259" spans="1:4" ht="24.95" customHeight="1">
      <c r="A259" s="101" t="s">
        <v>22</v>
      </c>
      <c r="B259" s="101" t="s">
        <v>18</v>
      </c>
      <c r="C259" s="98">
        <v>2</v>
      </c>
      <c r="D259" s="98">
        <v>0</v>
      </c>
    </row>
    <row r="260" spans="1:4" ht="24.95" customHeight="1">
      <c r="B260" s="101" t="s">
        <v>29</v>
      </c>
    </row>
    <row r="262" spans="1:4" ht="24.95" customHeight="1">
      <c r="A262" s="100" t="s">
        <v>2</v>
      </c>
      <c r="B262" s="100" t="s">
        <v>32</v>
      </c>
      <c r="C262" s="98">
        <v>4</v>
      </c>
      <c r="D262" s="98">
        <v>2</v>
      </c>
    </row>
    <row r="263" spans="1:4" ht="24.95" customHeight="1">
      <c r="A263" s="101" t="s">
        <v>16</v>
      </c>
      <c r="B263" s="101" t="s">
        <v>33</v>
      </c>
      <c r="C263" s="98">
        <v>1</v>
      </c>
      <c r="D263" s="98">
        <v>1</v>
      </c>
    </row>
    <row r="264" spans="1:4" ht="24.95" customHeight="1">
      <c r="A264" s="101" t="s">
        <v>46</v>
      </c>
      <c r="B264" s="101" t="s">
        <v>34</v>
      </c>
      <c r="C264" s="98">
        <v>4</v>
      </c>
      <c r="D264" s="98">
        <v>0</v>
      </c>
    </row>
    <row r="265" spans="1:4" ht="24.95" customHeight="1">
      <c r="A265" s="101" t="s">
        <v>17</v>
      </c>
      <c r="B265" s="101" t="s">
        <v>35</v>
      </c>
      <c r="C265" s="98">
        <v>3</v>
      </c>
      <c r="D265" s="9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sqref="A1:M1048576"/>
    </sheetView>
  </sheetViews>
  <sheetFormatPr defaultRowHeight="24.95" customHeight="1"/>
  <cols>
    <col min="1" max="1" width="28.7109375" style="108" customWidth="1"/>
    <col min="2" max="10" width="9.140625" style="108"/>
    <col min="11" max="11" width="9.140625" style="106"/>
    <col min="12" max="12" width="9.140625" style="108"/>
    <col min="13" max="13" width="10.140625" style="108" bestFit="1" customWidth="1"/>
    <col min="14" max="16384" width="9.140625" style="108"/>
  </cols>
  <sheetData>
    <row r="1" spans="1:13" ht="24.95" customHeight="1">
      <c r="A1" s="107" t="s">
        <v>0</v>
      </c>
    </row>
    <row r="2" spans="1:13" ht="24.95" customHeight="1">
      <c r="A2" s="108" t="s">
        <v>6</v>
      </c>
    </row>
    <row r="3" spans="1:13" ht="24.95" customHeight="1">
      <c r="A3" s="108" t="s">
        <v>7</v>
      </c>
      <c r="B3" s="108">
        <v>2</v>
      </c>
      <c r="C3" s="108">
        <v>2</v>
      </c>
      <c r="D3" s="108">
        <v>2</v>
      </c>
      <c r="E3" s="108">
        <v>2</v>
      </c>
      <c r="F3" s="108">
        <v>2</v>
      </c>
      <c r="G3" s="108">
        <v>2</v>
      </c>
      <c r="H3" s="108">
        <v>2</v>
      </c>
      <c r="I3" s="108">
        <v>2</v>
      </c>
      <c r="J3" s="108">
        <v>0</v>
      </c>
      <c r="K3" s="106">
        <f>SUM(B3:J3)</f>
        <v>16</v>
      </c>
      <c r="L3" s="108">
        <v>9</v>
      </c>
      <c r="M3" s="108">
        <f>K3/L3*50</f>
        <v>88.888888888888886</v>
      </c>
    </row>
    <row r="4" spans="1:13" ht="24.95" customHeight="1">
      <c r="A4" s="108" t="s">
        <v>8</v>
      </c>
      <c r="B4" s="108">
        <v>2</v>
      </c>
      <c r="C4" s="108">
        <v>2</v>
      </c>
      <c r="D4" s="108">
        <v>1</v>
      </c>
      <c r="E4" s="108">
        <v>2</v>
      </c>
      <c r="F4" s="108">
        <v>2</v>
      </c>
      <c r="G4" s="108">
        <v>2</v>
      </c>
      <c r="H4" s="108">
        <v>2</v>
      </c>
      <c r="I4" s="108">
        <v>0</v>
      </c>
      <c r="J4" s="108">
        <v>2</v>
      </c>
      <c r="K4" s="106">
        <f t="shared" ref="K4:K53" si="0">SUM(B4:J4)</f>
        <v>15</v>
      </c>
      <c r="L4" s="108">
        <v>9</v>
      </c>
      <c r="M4" s="108">
        <f t="shared" ref="M4:M5" si="1">K4/L4*50</f>
        <v>83.333333333333343</v>
      </c>
    </row>
    <row r="5" spans="1:13" ht="24.95" customHeight="1">
      <c r="A5" s="108" t="s">
        <v>9</v>
      </c>
      <c r="B5" s="108">
        <v>2</v>
      </c>
      <c r="C5" s="108">
        <v>2</v>
      </c>
      <c r="D5" s="108">
        <v>2</v>
      </c>
      <c r="E5" s="108">
        <v>1</v>
      </c>
      <c r="F5" s="108">
        <v>0</v>
      </c>
      <c r="G5" s="108">
        <v>2</v>
      </c>
      <c r="H5" s="108">
        <v>1</v>
      </c>
      <c r="I5" s="108">
        <v>0</v>
      </c>
      <c r="J5" s="108">
        <v>2</v>
      </c>
      <c r="K5" s="106">
        <f t="shared" si="0"/>
        <v>12</v>
      </c>
      <c r="L5" s="108">
        <v>9</v>
      </c>
      <c r="M5" s="108">
        <f t="shared" si="1"/>
        <v>66.666666666666657</v>
      </c>
    </row>
    <row r="7" spans="1:13" ht="24.95" customHeight="1">
      <c r="A7" s="109" t="s">
        <v>37</v>
      </c>
    </row>
    <row r="8" spans="1:13" ht="24.95" customHeight="1">
      <c r="A8" s="108" t="s">
        <v>38</v>
      </c>
      <c r="C8" s="108">
        <v>2</v>
      </c>
      <c r="D8" s="108">
        <v>2</v>
      </c>
      <c r="E8" s="108">
        <v>1</v>
      </c>
      <c r="F8" s="108">
        <v>2</v>
      </c>
      <c r="G8" s="108">
        <v>2</v>
      </c>
      <c r="J8" s="108">
        <v>0</v>
      </c>
      <c r="K8" s="106">
        <f t="shared" si="0"/>
        <v>9</v>
      </c>
      <c r="L8" s="108">
        <v>6</v>
      </c>
      <c r="M8" s="108">
        <f t="shared" ref="M8:M11" si="2">K8/L8*50</f>
        <v>75</v>
      </c>
    </row>
    <row r="9" spans="1:13" ht="24.95" customHeight="1">
      <c r="A9" s="108" t="s">
        <v>39</v>
      </c>
      <c r="B9" s="108">
        <v>2</v>
      </c>
      <c r="D9" s="108">
        <v>2</v>
      </c>
      <c r="E9" s="108">
        <v>2</v>
      </c>
      <c r="F9" s="108">
        <v>2</v>
      </c>
      <c r="G9" s="108">
        <v>2</v>
      </c>
      <c r="H9" s="108">
        <v>2</v>
      </c>
      <c r="I9" s="108">
        <v>2</v>
      </c>
      <c r="K9" s="106">
        <f t="shared" si="0"/>
        <v>14</v>
      </c>
      <c r="L9" s="108">
        <v>7</v>
      </c>
      <c r="M9" s="108">
        <f t="shared" si="2"/>
        <v>100</v>
      </c>
    </row>
    <row r="10" spans="1:13" ht="24.95" customHeight="1">
      <c r="A10" s="108" t="s">
        <v>40</v>
      </c>
      <c r="B10" s="108">
        <v>2</v>
      </c>
      <c r="C10" s="108">
        <v>2</v>
      </c>
      <c r="E10" s="108">
        <v>0</v>
      </c>
      <c r="F10" s="108">
        <v>2</v>
      </c>
      <c r="H10" s="108">
        <v>0</v>
      </c>
      <c r="I10" s="108">
        <v>2</v>
      </c>
      <c r="J10" s="108">
        <v>0</v>
      </c>
      <c r="K10" s="106">
        <f t="shared" si="0"/>
        <v>8</v>
      </c>
      <c r="L10" s="108">
        <v>7</v>
      </c>
      <c r="M10" s="108">
        <f t="shared" si="2"/>
        <v>57.142857142857139</v>
      </c>
    </row>
    <row r="11" spans="1:13" ht="24.95" customHeight="1">
      <c r="A11" s="108" t="s">
        <v>41</v>
      </c>
      <c r="B11" s="108">
        <v>2</v>
      </c>
      <c r="C11" s="108">
        <v>2</v>
      </c>
      <c r="D11" s="108">
        <v>1</v>
      </c>
      <c r="G11" s="108">
        <v>2</v>
      </c>
      <c r="H11" s="108">
        <v>0</v>
      </c>
      <c r="I11" s="108">
        <v>2</v>
      </c>
      <c r="J11" s="108">
        <v>2</v>
      </c>
      <c r="K11" s="106">
        <f t="shared" si="0"/>
        <v>11</v>
      </c>
      <c r="L11" s="108">
        <v>7</v>
      </c>
      <c r="M11" s="108">
        <f t="shared" si="2"/>
        <v>78.571428571428569</v>
      </c>
    </row>
    <row r="13" spans="1:13" ht="24.95" customHeight="1">
      <c r="A13" s="107" t="s">
        <v>1</v>
      </c>
    </row>
    <row r="14" spans="1:13" ht="24.95" customHeight="1">
      <c r="A14" s="110" t="s">
        <v>10</v>
      </c>
      <c r="B14" s="108">
        <v>1</v>
      </c>
      <c r="C14" s="108">
        <v>2</v>
      </c>
      <c r="D14" s="108">
        <v>2</v>
      </c>
      <c r="E14" s="108">
        <v>2</v>
      </c>
      <c r="F14" s="108">
        <v>1</v>
      </c>
      <c r="G14" s="108">
        <v>2</v>
      </c>
      <c r="H14" s="108">
        <v>2</v>
      </c>
      <c r="I14" s="108">
        <v>2</v>
      </c>
      <c r="J14" s="108">
        <v>2</v>
      </c>
      <c r="K14" s="106">
        <f t="shared" si="0"/>
        <v>16</v>
      </c>
      <c r="L14" s="108">
        <v>9</v>
      </c>
      <c r="M14" s="108">
        <f t="shared" ref="M14:M16" si="3">K14/L14*50</f>
        <v>88.888888888888886</v>
      </c>
    </row>
    <row r="15" spans="1:13" ht="24.95" customHeight="1">
      <c r="A15" s="108" t="s">
        <v>11</v>
      </c>
      <c r="B15" s="108">
        <v>0</v>
      </c>
      <c r="C15" s="108">
        <v>1</v>
      </c>
      <c r="D15" s="108">
        <v>1</v>
      </c>
      <c r="E15" s="108">
        <v>1</v>
      </c>
      <c r="F15" s="108">
        <v>2</v>
      </c>
      <c r="G15" s="108">
        <v>2</v>
      </c>
      <c r="H15" s="108">
        <v>0</v>
      </c>
      <c r="I15" s="108">
        <v>0</v>
      </c>
      <c r="J15" s="108">
        <v>2</v>
      </c>
      <c r="K15" s="106">
        <f t="shared" si="0"/>
        <v>9</v>
      </c>
      <c r="L15" s="108">
        <v>9</v>
      </c>
      <c r="M15" s="108">
        <f t="shared" si="3"/>
        <v>50</v>
      </c>
    </row>
    <row r="16" spans="1:13" ht="24.95" customHeight="1">
      <c r="A16" s="108" t="s">
        <v>24</v>
      </c>
      <c r="B16" s="108">
        <v>2</v>
      </c>
      <c r="C16" s="108">
        <v>2</v>
      </c>
      <c r="D16" s="108">
        <v>2</v>
      </c>
      <c r="E16" s="108">
        <v>0</v>
      </c>
      <c r="F16" s="108">
        <v>2</v>
      </c>
      <c r="G16" s="108">
        <v>0</v>
      </c>
      <c r="H16" s="108">
        <v>2</v>
      </c>
      <c r="I16" s="108">
        <v>2</v>
      </c>
      <c r="J16" s="108">
        <v>2</v>
      </c>
      <c r="K16" s="106">
        <f t="shared" si="0"/>
        <v>14</v>
      </c>
      <c r="L16" s="108">
        <v>9</v>
      </c>
      <c r="M16" s="108">
        <f t="shared" si="3"/>
        <v>77.777777777777786</v>
      </c>
    </row>
    <row r="18" spans="1:13" ht="24.95" customHeight="1">
      <c r="A18" s="109" t="s">
        <v>5</v>
      </c>
    </row>
    <row r="19" spans="1:13" ht="24.95" customHeight="1">
      <c r="A19" s="108" t="s">
        <v>42</v>
      </c>
      <c r="B19" s="108">
        <v>2</v>
      </c>
      <c r="C19" s="108">
        <v>1</v>
      </c>
      <c r="D19" s="108">
        <v>1</v>
      </c>
      <c r="E19" s="108">
        <v>1</v>
      </c>
      <c r="F19" s="108">
        <v>1</v>
      </c>
      <c r="G19" s="108">
        <v>0</v>
      </c>
      <c r="H19" s="108">
        <v>1</v>
      </c>
      <c r="I19" s="108">
        <v>1</v>
      </c>
      <c r="J19" s="108">
        <v>2</v>
      </c>
      <c r="K19" s="106">
        <f t="shared" si="0"/>
        <v>10</v>
      </c>
      <c r="L19" s="108">
        <v>9</v>
      </c>
      <c r="M19" s="108">
        <f t="shared" ref="M19:M21" si="4">K19/L19*50</f>
        <v>55.555555555555557</v>
      </c>
    </row>
    <row r="20" spans="1:13" ht="24.95" customHeight="1">
      <c r="A20" s="108" t="s">
        <v>45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1</v>
      </c>
      <c r="J20" s="108">
        <v>2</v>
      </c>
      <c r="K20" s="106">
        <f t="shared" si="0"/>
        <v>3</v>
      </c>
      <c r="L20" s="108">
        <v>9</v>
      </c>
      <c r="M20" s="108">
        <f t="shared" si="4"/>
        <v>16.666666666666664</v>
      </c>
    </row>
    <row r="21" spans="1:13" ht="24.95" customHeight="1">
      <c r="A21" s="108" t="s">
        <v>43</v>
      </c>
      <c r="B21" s="108">
        <v>2</v>
      </c>
      <c r="C21" s="108">
        <v>2</v>
      </c>
      <c r="D21" s="108">
        <v>0</v>
      </c>
      <c r="E21" s="108">
        <v>2</v>
      </c>
      <c r="F21" s="108">
        <v>0</v>
      </c>
      <c r="G21" s="108">
        <v>0</v>
      </c>
      <c r="H21" s="108">
        <v>0</v>
      </c>
      <c r="I21" s="108">
        <v>1</v>
      </c>
      <c r="J21" s="108">
        <v>1</v>
      </c>
      <c r="K21" s="106">
        <f t="shared" si="0"/>
        <v>8</v>
      </c>
      <c r="L21" s="108">
        <v>9</v>
      </c>
      <c r="M21" s="108">
        <f t="shared" si="4"/>
        <v>44.444444444444443</v>
      </c>
    </row>
    <row r="23" spans="1:13" ht="24.95" customHeight="1">
      <c r="A23" s="109" t="s">
        <v>19</v>
      </c>
    </row>
    <row r="24" spans="1:13" ht="24.95" customHeight="1">
      <c r="A24" s="108" t="s">
        <v>20</v>
      </c>
      <c r="B24" s="108">
        <v>2</v>
      </c>
      <c r="C24" s="108">
        <v>2</v>
      </c>
      <c r="D24" s="108">
        <v>1</v>
      </c>
      <c r="E24" s="108">
        <v>0</v>
      </c>
      <c r="F24" s="108">
        <v>0</v>
      </c>
      <c r="G24" s="108">
        <v>0</v>
      </c>
      <c r="H24" s="108">
        <v>1</v>
      </c>
      <c r="I24" s="108">
        <v>0</v>
      </c>
      <c r="J24" s="108">
        <v>2</v>
      </c>
      <c r="K24" s="106">
        <f t="shared" si="0"/>
        <v>8</v>
      </c>
      <c r="L24" s="108">
        <v>9</v>
      </c>
      <c r="M24" s="108">
        <f t="shared" ref="M24:M26" si="5">K24/L24*50</f>
        <v>44.444444444444443</v>
      </c>
    </row>
    <row r="25" spans="1:13" ht="24.95" customHeight="1">
      <c r="A25" s="108" t="s">
        <v>21</v>
      </c>
      <c r="B25" s="108">
        <v>0</v>
      </c>
      <c r="C25" s="108">
        <v>2</v>
      </c>
      <c r="D25" s="108">
        <v>2</v>
      </c>
      <c r="E25" s="108">
        <v>1</v>
      </c>
      <c r="F25" s="108">
        <v>0</v>
      </c>
      <c r="G25" s="108">
        <v>0</v>
      </c>
      <c r="H25" s="108">
        <v>2</v>
      </c>
      <c r="I25" s="108">
        <v>2</v>
      </c>
      <c r="J25" s="108">
        <v>2</v>
      </c>
      <c r="K25" s="106">
        <f t="shared" si="0"/>
        <v>11</v>
      </c>
      <c r="L25" s="108">
        <v>9</v>
      </c>
      <c r="M25" s="108">
        <f t="shared" si="5"/>
        <v>61.111111111111114</v>
      </c>
    </row>
    <row r="26" spans="1:13" ht="24.95" customHeight="1">
      <c r="A26" s="108" t="s">
        <v>22</v>
      </c>
      <c r="B26" s="108">
        <v>2</v>
      </c>
      <c r="C26" s="108">
        <v>2</v>
      </c>
      <c r="D26" s="108">
        <v>2</v>
      </c>
      <c r="E26" s="108">
        <v>2</v>
      </c>
      <c r="F26" s="108">
        <v>0</v>
      </c>
      <c r="G26" s="108">
        <v>0</v>
      </c>
      <c r="H26" s="108">
        <v>2</v>
      </c>
      <c r="I26" s="108">
        <v>2</v>
      </c>
      <c r="J26" s="108">
        <v>2</v>
      </c>
      <c r="K26" s="106">
        <f t="shared" si="0"/>
        <v>14</v>
      </c>
      <c r="L26" s="108">
        <v>9</v>
      </c>
      <c r="M26" s="108">
        <f t="shared" si="5"/>
        <v>77.777777777777786</v>
      </c>
    </row>
    <row r="28" spans="1:13" ht="24.95" customHeight="1">
      <c r="A28" s="109" t="s">
        <v>2</v>
      </c>
    </row>
    <row r="29" spans="1:13" ht="24.95" customHeight="1">
      <c r="A29" s="108" t="s">
        <v>16</v>
      </c>
      <c r="B29" s="108">
        <v>2</v>
      </c>
      <c r="C29" s="108">
        <v>1</v>
      </c>
      <c r="E29" s="108">
        <v>1</v>
      </c>
      <c r="F29" s="108">
        <v>2</v>
      </c>
      <c r="G29" s="108">
        <v>2</v>
      </c>
      <c r="H29" s="108">
        <v>2</v>
      </c>
      <c r="J29" s="108">
        <v>1</v>
      </c>
      <c r="K29" s="106">
        <f t="shared" si="0"/>
        <v>11</v>
      </c>
      <c r="L29" s="108">
        <v>7</v>
      </c>
      <c r="M29" s="108">
        <f t="shared" ref="M29:M32" si="6">K29/L29*50</f>
        <v>78.571428571428569</v>
      </c>
    </row>
    <row r="30" spans="1:13" ht="24.95" customHeight="1">
      <c r="A30" s="108" t="s">
        <v>46</v>
      </c>
      <c r="B30" s="108">
        <v>0</v>
      </c>
      <c r="C30" s="108">
        <v>2</v>
      </c>
      <c r="D30" s="108">
        <v>1</v>
      </c>
      <c r="F30" s="108">
        <v>0</v>
      </c>
      <c r="G30" s="108">
        <v>2</v>
      </c>
      <c r="I30" s="108">
        <v>1</v>
      </c>
      <c r="J30" s="108">
        <v>2</v>
      </c>
      <c r="K30" s="106">
        <f t="shared" si="0"/>
        <v>8</v>
      </c>
      <c r="L30" s="108">
        <v>7</v>
      </c>
      <c r="M30" s="108">
        <f t="shared" si="6"/>
        <v>57.142857142857139</v>
      </c>
    </row>
    <row r="31" spans="1:13" ht="24.95" customHeight="1">
      <c r="A31" s="108" t="s">
        <v>17</v>
      </c>
      <c r="B31" s="108">
        <v>0</v>
      </c>
      <c r="C31" s="108">
        <v>0</v>
      </c>
      <c r="D31" s="108">
        <v>2</v>
      </c>
      <c r="E31" s="108">
        <v>2</v>
      </c>
      <c r="F31" s="108">
        <v>0</v>
      </c>
      <c r="H31" s="108">
        <v>2</v>
      </c>
      <c r="I31" s="108">
        <v>2</v>
      </c>
      <c r="J31" s="108">
        <v>1</v>
      </c>
      <c r="K31" s="106">
        <f t="shared" si="0"/>
        <v>9</v>
      </c>
      <c r="L31" s="108">
        <v>8</v>
      </c>
      <c r="M31" s="108">
        <f t="shared" si="6"/>
        <v>56.25</v>
      </c>
    </row>
    <row r="32" spans="1:13" ht="24.95" customHeight="1">
      <c r="A32" s="108" t="s">
        <v>27</v>
      </c>
      <c r="D32" s="108">
        <v>0</v>
      </c>
      <c r="E32" s="108">
        <v>0</v>
      </c>
      <c r="G32" s="108">
        <v>0</v>
      </c>
      <c r="H32" s="108">
        <v>1</v>
      </c>
      <c r="I32" s="108">
        <v>2</v>
      </c>
      <c r="K32" s="106">
        <f t="shared" si="0"/>
        <v>3</v>
      </c>
      <c r="L32" s="108">
        <v>5</v>
      </c>
      <c r="M32" s="108">
        <f t="shared" si="6"/>
        <v>30</v>
      </c>
    </row>
    <row r="34" spans="1:13" ht="24.95" customHeight="1">
      <c r="A34" s="109" t="s">
        <v>3</v>
      </c>
    </row>
    <row r="35" spans="1:13" ht="24.95" customHeight="1">
      <c r="A35" s="108" t="s">
        <v>26</v>
      </c>
      <c r="B35" s="108">
        <v>0</v>
      </c>
      <c r="C35" s="108">
        <v>0</v>
      </c>
      <c r="E35" s="108">
        <v>1</v>
      </c>
      <c r="F35" s="108">
        <v>1</v>
      </c>
      <c r="G35" s="108">
        <v>1</v>
      </c>
      <c r="H35" s="108">
        <v>0</v>
      </c>
      <c r="I35" s="108">
        <v>0</v>
      </c>
      <c r="J35" s="108">
        <v>0</v>
      </c>
      <c r="K35" s="106">
        <f t="shared" si="0"/>
        <v>3</v>
      </c>
      <c r="L35" s="108">
        <v>8</v>
      </c>
      <c r="M35" s="108">
        <f t="shared" ref="M35:M38" si="7">K35/L35*50</f>
        <v>18.75</v>
      </c>
    </row>
    <row r="36" spans="1:13" ht="24.95" customHeight="1">
      <c r="A36" s="108" t="s">
        <v>28</v>
      </c>
      <c r="B36" s="108">
        <v>2</v>
      </c>
      <c r="C36" s="108">
        <v>1</v>
      </c>
      <c r="D36" s="108">
        <v>0</v>
      </c>
      <c r="F36" s="108">
        <v>1</v>
      </c>
      <c r="G36" s="108">
        <v>0</v>
      </c>
      <c r="H36" s="108">
        <v>0</v>
      </c>
      <c r="I36" s="108">
        <v>1</v>
      </c>
      <c r="J36" s="108">
        <v>0</v>
      </c>
      <c r="K36" s="106">
        <f t="shared" si="0"/>
        <v>5</v>
      </c>
      <c r="L36" s="108">
        <v>8</v>
      </c>
      <c r="M36" s="108">
        <f t="shared" si="7"/>
        <v>31.25</v>
      </c>
    </row>
    <row r="37" spans="1:13" ht="24.95" customHeight="1">
      <c r="A37" s="108" t="s">
        <v>18</v>
      </c>
      <c r="B37" s="108">
        <v>0</v>
      </c>
      <c r="D37" s="108">
        <v>1</v>
      </c>
      <c r="E37" s="108">
        <v>0</v>
      </c>
      <c r="F37" s="108">
        <v>2</v>
      </c>
      <c r="J37" s="108">
        <v>0</v>
      </c>
      <c r="K37" s="106">
        <f t="shared" si="0"/>
        <v>3</v>
      </c>
      <c r="L37" s="108">
        <v>5</v>
      </c>
      <c r="M37" s="108">
        <f t="shared" si="7"/>
        <v>30</v>
      </c>
    </row>
    <row r="38" spans="1:13" ht="24.95" customHeight="1">
      <c r="A38" s="108" t="s">
        <v>29</v>
      </c>
      <c r="C38" s="108">
        <v>0</v>
      </c>
      <c r="D38" s="108">
        <v>0</v>
      </c>
      <c r="E38" s="108">
        <v>0</v>
      </c>
      <c r="G38" s="108">
        <v>2</v>
      </c>
      <c r="H38" s="108">
        <v>2</v>
      </c>
      <c r="I38" s="108">
        <v>0</v>
      </c>
      <c r="K38" s="106">
        <f t="shared" si="0"/>
        <v>4</v>
      </c>
      <c r="L38" s="108">
        <v>6</v>
      </c>
      <c r="M38" s="108">
        <f t="shared" si="7"/>
        <v>33.333333333333329</v>
      </c>
    </row>
    <row r="40" spans="1:13" ht="24.95" customHeight="1">
      <c r="A40" s="109" t="s">
        <v>13</v>
      </c>
    </row>
    <row r="41" spans="1:13" ht="24.95" customHeight="1">
      <c r="A41" s="108" t="s">
        <v>14</v>
      </c>
      <c r="B41" s="108">
        <v>1</v>
      </c>
      <c r="C41" s="108">
        <v>0</v>
      </c>
      <c r="D41" s="108">
        <v>0</v>
      </c>
      <c r="E41" s="108">
        <v>2</v>
      </c>
      <c r="F41" s="108">
        <v>2</v>
      </c>
      <c r="G41" s="108">
        <v>1</v>
      </c>
      <c r="H41" s="108">
        <v>0</v>
      </c>
      <c r="I41" s="108">
        <v>2</v>
      </c>
      <c r="J41" s="108">
        <v>0</v>
      </c>
      <c r="K41" s="106">
        <f t="shared" si="0"/>
        <v>8</v>
      </c>
      <c r="L41" s="108">
        <v>9</v>
      </c>
      <c r="M41" s="108">
        <f t="shared" ref="M41:M43" si="8">K41/L41*50</f>
        <v>44.444444444444443</v>
      </c>
    </row>
    <row r="42" spans="1:13" ht="24.95" customHeight="1">
      <c r="A42" s="108" t="s">
        <v>47</v>
      </c>
      <c r="B42" s="108">
        <v>2</v>
      </c>
      <c r="C42" s="108">
        <v>0</v>
      </c>
      <c r="D42" s="108">
        <v>0</v>
      </c>
      <c r="E42" s="108">
        <v>0</v>
      </c>
      <c r="F42" s="108">
        <v>1</v>
      </c>
      <c r="G42" s="108">
        <v>2</v>
      </c>
      <c r="H42" s="108">
        <v>1</v>
      </c>
      <c r="I42" s="108">
        <v>0</v>
      </c>
      <c r="J42" s="108">
        <v>0</v>
      </c>
      <c r="K42" s="106">
        <f t="shared" si="0"/>
        <v>6</v>
      </c>
      <c r="L42" s="108">
        <v>9</v>
      </c>
      <c r="M42" s="108">
        <f t="shared" si="8"/>
        <v>33.333333333333329</v>
      </c>
    </row>
    <row r="43" spans="1:13" ht="24.95" customHeight="1">
      <c r="A43" s="108" t="s">
        <v>15</v>
      </c>
      <c r="B43" s="108">
        <v>0</v>
      </c>
      <c r="C43" s="108">
        <v>0</v>
      </c>
      <c r="D43" s="108">
        <v>1</v>
      </c>
      <c r="E43" s="108">
        <v>1</v>
      </c>
      <c r="F43" s="108">
        <v>2</v>
      </c>
      <c r="G43" s="108">
        <v>0</v>
      </c>
      <c r="H43" s="108">
        <v>0</v>
      </c>
      <c r="I43" s="108">
        <v>0</v>
      </c>
      <c r="J43" s="108">
        <v>1</v>
      </c>
      <c r="K43" s="106">
        <f t="shared" si="0"/>
        <v>5</v>
      </c>
      <c r="L43" s="108">
        <v>9</v>
      </c>
      <c r="M43" s="108">
        <f t="shared" si="8"/>
        <v>27.777777777777779</v>
      </c>
    </row>
    <row r="45" spans="1:13" ht="24.95" customHeight="1">
      <c r="A45" s="109" t="s">
        <v>4</v>
      </c>
    </row>
    <row r="46" spans="1:13" ht="24.95" customHeight="1">
      <c r="A46" s="108" t="s">
        <v>23</v>
      </c>
      <c r="B46" s="108">
        <v>0</v>
      </c>
      <c r="C46" s="108">
        <v>0</v>
      </c>
      <c r="D46" s="108">
        <v>0</v>
      </c>
      <c r="E46" s="108">
        <v>0</v>
      </c>
      <c r="F46" s="108">
        <v>1</v>
      </c>
      <c r="G46" s="108">
        <v>0</v>
      </c>
      <c r="H46" s="108">
        <v>1</v>
      </c>
      <c r="I46" s="108">
        <v>1</v>
      </c>
      <c r="J46" s="108">
        <v>0</v>
      </c>
      <c r="K46" s="106">
        <f t="shared" si="0"/>
        <v>3</v>
      </c>
      <c r="L46" s="108">
        <v>9</v>
      </c>
      <c r="M46" s="108">
        <f t="shared" ref="M46:M48" si="9">K46/L46*50</f>
        <v>16.666666666666664</v>
      </c>
    </row>
    <row r="47" spans="1:13" ht="24.95" customHeight="1">
      <c r="A47" s="108" t="s">
        <v>30</v>
      </c>
      <c r="B47" s="108">
        <v>0</v>
      </c>
      <c r="C47" s="108">
        <v>0</v>
      </c>
      <c r="D47" s="108">
        <v>2</v>
      </c>
      <c r="E47" s="108">
        <v>2</v>
      </c>
      <c r="F47" s="108">
        <v>1</v>
      </c>
      <c r="G47" s="108">
        <v>0</v>
      </c>
      <c r="H47" s="108">
        <v>0</v>
      </c>
      <c r="I47" s="108">
        <v>1</v>
      </c>
      <c r="J47" s="108">
        <v>0</v>
      </c>
      <c r="K47" s="106">
        <f t="shared" si="0"/>
        <v>6</v>
      </c>
      <c r="L47" s="108">
        <v>9</v>
      </c>
      <c r="M47" s="108">
        <f t="shared" si="9"/>
        <v>33.333333333333329</v>
      </c>
    </row>
    <row r="48" spans="1:13" ht="24.95" customHeight="1">
      <c r="A48" s="108" t="s">
        <v>31</v>
      </c>
      <c r="B48" s="108">
        <v>0</v>
      </c>
      <c r="C48" s="108">
        <v>0</v>
      </c>
      <c r="D48" s="108">
        <v>1</v>
      </c>
      <c r="E48" s="108">
        <v>1</v>
      </c>
      <c r="F48" s="108">
        <v>0</v>
      </c>
      <c r="G48" s="108">
        <v>2</v>
      </c>
      <c r="H48" s="108">
        <v>0</v>
      </c>
      <c r="I48" s="108">
        <v>1</v>
      </c>
      <c r="J48" s="108">
        <v>0</v>
      </c>
      <c r="K48" s="106">
        <f t="shared" si="0"/>
        <v>5</v>
      </c>
      <c r="L48" s="108">
        <v>9</v>
      </c>
      <c r="M48" s="108">
        <f t="shared" si="9"/>
        <v>27.777777777777779</v>
      </c>
    </row>
    <row r="50" spans="1:13" ht="24.95" customHeight="1">
      <c r="A50" s="109" t="s">
        <v>32</v>
      </c>
    </row>
    <row r="51" spans="1:13" ht="24.95" customHeight="1">
      <c r="A51" s="108" t="s">
        <v>33</v>
      </c>
      <c r="B51" s="108">
        <v>0</v>
      </c>
      <c r="C51" s="108">
        <v>0</v>
      </c>
      <c r="D51" s="108">
        <v>2</v>
      </c>
      <c r="E51" s="108">
        <v>1</v>
      </c>
      <c r="F51" s="108">
        <v>0</v>
      </c>
      <c r="G51" s="108">
        <v>0</v>
      </c>
      <c r="H51" s="108">
        <v>2</v>
      </c>
      <c r="I51" s="108">
        <v>0</v>
      </c>
      <c r="J51" s="108">
        <v>1</v>
      </c>
      <c r="K51" s="106">
        <f t="shared" si="0"/>
        <v>6</v>
      </c>
      <c r="L51" s="108">
        <v>9</v>
      </c>
      <c r="M51" s="108">
        <f t="shared" ref="M51:M53" si="10">K51/L51*50</f>
        <v>33.333333333333329</v>
      </c>
    </row>
    <row r="52" spans="1:13" ht="24.95" customHeight="1">
      <c r="A52" s="108" t="s">
        <v>34</v>
      </c>
      <c r="B52" s="108">
        <v>0</v>
      </c>
      <c r="C52" s="108">
        <v>0</v>
      </c>
      <c r="D52" s="108">
        <v>0</v>
      </c>
      <c r="E52" s="108">
        <v>2</v>
      </c>
      <c r="F52" s="108">
        <v>1</v>
      </c>
      <c r="G52" s="108">
        <v>0</v>
      </c>
      <c r="H52" s="108">
        <v>2</v>
      </c>
      <c r="I52" s="108">
        <v>0</v>
      </c>
      <c r="J52" s="108">
        <v>0</v>
      </c>
      <c r="K52" s="106">
        <f t="shared" si="0"/>
        <v>5</v>
      </c>
      <c r="L52" s="108">
        <v>9</v>
      </c>
      <c r="M52" s="108">
        <f t="shared" si="10"/>
        <v>27.777777777777779</v>
      </c>
    </row>
    <row r="53" spans="1:13" ht="24.95" customHeight="1">
      <c r="A53" s="108" t="s">
        <v>35</v>
      </c>
      <c r="B53" s="108">
        <v>0</v>
      </c>
      <c r="C53" s="108">
        <v>0</v>
      </c>
      <c r="D53" s="108">
        <v>1</v>
      </c>
      <c r="E53" s="108">
        <v>0</v>
      </c>
      <c r="F53" s="108">
        <v>0</v>
      </c>
      <c r="G53" s="108">
        <v>2</v>
      </c>
      <c r="H53" s="108">
        <v>0</v>
      </c>
      <c r="I53" s="108">
        <v>0</v>
      </c>
      <c r="J53" s="108">
        <v>1</v>
      </c>
      <c r="K53" s="106">
        <f t="shared" si="0"/>
        <v>4</v>
      </c>
      <c r="L53" s="108">
        <v>9</v>
      </c>
      <c r="M53" s="108">
        <f t="shared" si="10"/>
        <v>22.222222222222221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D34" sqref="D34"/>
    </sheetView>
  </sheetViews>
  <sheetFormatPr defaultRowHeight="21"/>
  <cols>
    <col min="1" max="1" width="5.140625" customWidth="1"/>
    <col min="2" max="2" width="28.7109375" style="108" customWidth="1"/>
    <col min="3" max="11" width="9.140625" style="108"/>
    <col min="12" max="12" width="9.140625" style="106"/>
    <col min="13" max="13" width="9.140625" style="108"/>
    <col min="14" max="14" width="10.140625" style="108" bestFit="1" customWidth="1"/>
  </cols>
  <sheetData>
    <row r="1" spans="1:14">
      <c r="A1" t="s">
        <v>72</v>
      </c>
      <c r="B1" s="108" t="s">
        <v>39</v>
      </c>
      <c r="C1" s="108">
        <v>2</v>
      </c>
      <c r="E1" s="108">
        <v>2</v>
      </c>
      <c r="F1" s="108">
        <v>2</v>
      </c>
      <c r="G1" s="108">
        <v>2</v>
      </c>
      <c r="H1" s="108">
        <v>2</v>
      </c>
      <c r="I1" s="108">
        <v>2</v>
      </c>
      <c r="J1" s="108">
        <v>2</v>
      </c>
      <c r="L1" s="106">
        <f>SUM(C1:K1)</f>
        <v>14</v>
      </c>
      <c r="M1" s="108">
        <v>7</v>
      </c>
      <c r="N1" s="108">
        <f>L1/M1*50</f>
        <v>100</v>
      </c>
    </row>
    <row r="2" spans="1:14">
      <c r="A2" t="s">
        <v>73</v>
      </c>
      <c r="B2" s="108" t="s">
        <v>7</v>
      </c>
      <c r="C2" s="108">
        <v>2</v>
      </c>
      <c r="D2" s="108">
        <v>2</v>
      </c>
      <c r="E2" s="108">
        <v>2</v>
      </c>
      <c r="F2" s="108">
        <v>2</v>
      </c>
      <c r="G2" s="108">
        <v>2</v>
      </c>
      <c r="H2" s="108">
        <v>2</v>
      </c>
      <c r="I2" s="108">
        <v>2</v>
      </c>
      <c r="J2" s="108">
        <v>2</v>
      </c>
      <c r="K2" s="108">
        <v>0</v>
      </c>
      <c r="L2" s="106">
        <f>SUM(C2:K2)</f>
        <v>16</v>
      </c>
      <c r="M2" s="108">
        <v>9</v>
      </c>
      <c r="N2" s="108">
        <f>L2/M2*50</f>
        <v>88.888888888888886</v>
      </c>
    </row>
    <row r="3" spans="1:14">
      <c r="A3" t="s">
        <v>73</v>
      </c>
      <c r="B3" s="110" t="s">
        <v>10</v>
      </c>
      <c r="C3" s="108">
        <v>1</v>
      </c>
      <c r="D3" s="108">
        <v>2</v>
      </c>
      <c r="E3" s="108">
        <v>2</v>
      </c>
      <c r="F3" s="108">
        <v>2</v>
      </c>
      <c r="G3" s="108">
        <v>1</v>
      </c>
      <c r="H3" s="108">
        <v>2</v>
      </c>
      <c r="I3" s="108">
        <v>2</v>
      </c>
      <c r="J3" s="108">
        <v>2</v>
      </c>
      <c r="K3" s="108">
        <v>2</v>
      </c>
      <c r="L3" s="106">
        <f>SUM(C3:K3)</f>
        <v>16</v>
      </c>
      <c r="M3" s="108">
        <v>9</v>
      </c>
      <c r="N3" s="108">
        <f>L3/M3*50</f>
        <v>88.888888888888886</v>
      </c>
    </row>
    <row r="4" spans="1:14">
      <c r="A4" t="s">
        <v>74</v>
      </c>
      <c r="B4" s="108" t="s">
        <v>8</v>
      </c>
      <c r="C4" s="108">
        <v>2</v>
      </c>
      <c r="D4" s="108">
        <v>2</v>
      </c>
      <c r="E4" s="108">
        <v>1</v>
      </c>
      <c r="F4" s="108">
        <v>2</v>
      </c>
      <c r="G4" s="108">
        <v>2</v>
      </c>
      <c r="H4" s="108">
        <v>2</v>
      </c>
      <c r="I4" s="108">
        <v>2</v>
      </c>
      <c r="J4" s="108">
        <v>0</v>
      </c>
      <c r="K4" s="108">
        <v>2</v>
      </c>
      <c r="L4" s="106">
        <f>SUM(C4:K4)</f>
        <v>15</v>
      </c>
      <c r="M4" s="108">
        <v>9</v>
      </c>
      <c r="N4" s="108">
        <f>L4/M4*50</f>
        <v>83.333333333333343</v>
      </c>
    </row>
    <row r="5" spans="1:14">
      <c r="A5" t="s">
        <v>75</v>
      </c>
      <c r="B5" s="108" t="s">
        <v>41</v>
      </c>
      <c r="C5" s="108">
        <v>2</v>
      </c>
      <c r="D5" s="108">
        <v>2</v>
      </c>
      <c r="E5" s="108">
        <v>1</v>
      </c>
      <c r="H5" s="108">
        <v>2</v>
      </c>
      <c r="I5" s="108">
        <v>0</v>
      </c>
      <c r="J5" s="108">
        <v>2</v>
      </c>
      <c r="K5" s="108">
        <v>2</v>
      </c>
      <c r="L5" s="106">
        <f>SUM(C5:K5)</f>
        <v>11</v>
      </c>
      <c r="M5" s="108">
        <v>7</v>
      </c>
      <c r="N5" s="108">
        <f>L5/M5*50</f>
        <v>78.571428571428569</v>
      </c>
    </row>
    <row r="6" spans="1:14">
      <c r="A6" t="s">
        <v>75</v>
      </c>
      <c r="B6" s="108" t="s">
        <v>16</v>
      </c>
      <c r="C6" s="108">
        <v>2</v>
      </c>
      <c r="D6" s="108">
        <v>1</v>
      </c>
      <c r="F6" s="108">
        <v>1</v>
      </c>
      <c r="G6" s="108">
        <v>2</v>
      </c>
      <c r="H6" s="108">
        <v>2</v>
      </c>
      <c r="I6" s="108">
        <v>2</v>
      </c>
      <c r="K6" s="108">
        <v>1</v>
      </c>
      <c r="L6" s="106">
        <f>SUM(C6:K6)</f>
        <v>11</v>
      </c>
      <c r="M6" s="108">
        <v>7</v>
      </c>
      <c r="N6" s="108">
        <f>L6/M6*50</f>
        <v>78.571428571428569</v>
      </c>
    </row>
    <row r="7" spans="1:14">
      <c r="A7" t="s">
        <v>76</v>
      </c>
      <c r="B7" s="108" t="s">
        <v>24</v>
      </c>
      <c r="C7" s="108">
        <v>2</v>
      </c>
      <c r="D7" s="108">
        <v>2</v>
      </c>
      <c r="E7" s="108">
        <v>2</v>
      </c>
      <c r="F7" s="108">
        <v>0</v>
      </c>
      <c r="G7" s="108">
        <v>2</v>
      </c>
      <c r="H7" s="108">
        <v>0</v>
      </c>
      <c r="I7" s="108">
        <v>2</v>
      </c>
      <c r="J7" s="108">
        <v>2</v>
      </c>
      <c r="K7" s="108">
        <v>2</v>
      </c>
      <c r="L7" s="106">
        <f>SUM(C7:K7)</f>
        <v>14</v>
      </c>
      <c r="M7" s="108">
        <v>9</v>
      </c>
      <c r="N7" s="108">
        <f>L7/M7*50</f>
        <v>77.777777777777786</v>
      </c>
    </row>
    <row r="8" spans="1:14">
      <c r="A8" t="s">
        <v>76</v>
      </c>
      <c r="B8" s="108" t="s">
        <v>22</v>
      </c>
      <c r="C8" s="108">
        <v>2</v>
      </c>
      <c r="D8" s="108">
        <v>2</v>
      </c>
      <c r="E8" s="108">
        <v>2</v>
      </c>
      <c r="F8" s="108">
        <v>2</v>
      </c>
      <c r="G8" s="108">
        <v>0</v>
      </c>
      <c r="H8" s="108">
        <v>0</v>
      </c>
      <c r="I8" s="108">
        <v>2</v>
      </c>
      <c r="J8" s="108">
        <v>2</v>
      </c>
      <c r="K8" s="108">
        <v>2</v>
      </c>
      <c r="L8" s="106">
        <f>SUM(C8:K8)</f>
        <v>14</v>
      </c>
      <c r="M8" s="108">
        <v>9</v>
      </c>
      <c r="N8" s="108">
        <f>L8/M8*50</f>
        <v>77.777777777777786</v>
      </c>
    </row>
    <row r="9" spans="1:14">
      <c r="A9" t="s">
        <v>77</v>
      </c>
      <c r="B9" s="108" t="s">
        <v>38</v>
      </c>
      <c r="D9" s="108">
        <v>2</v>
      </c>
      <c r="E9" s="108">
        <v>2</v>
      </c>
      <c r="F9" s="108">
        <v>1</v>
      </c>
      <c r="G9" s="108">
        <v>2</v>
      </c>
      <c r="H9" s="108">
        <v>2</v>
      </c>
      <c r="K9" s="108">
        <v>0</v>
      </c>
      <c r="L9" s="106">
        <f>SUM(C9:K9)</f>
        <v>9</v>
      </c>
      <c r="M9" s="108">
        <v>6</v>
      </c>
      <c r="N9" s="108">
        <f>L9/M9*50</f>
        <v>75</v>
      </c>
    </row>
    <row r="10" spans="1:14">
      <c r="A10" t="s">
        <v>78</v>
      </c>
      <c r="B10" s="108" t="s">
        <v>9</v>
      </c>
      <c r="C10" s="108">
        <v>2</v>
      </c>
      <c r="D10" s="108">
        <v>2</v>
      </c>
      <c r="E10" s="108">
        <v>2</v>
      </c>
      <c r="F10" s="108">
        <v>1</v>
      </c>
      <c r="G10" s="108">
        <v>0</v>
      </c>
      <c r="H10" s="108">
        <v>2</v>
      </c>
      <c r="I10" s="108">
        <v>1</v>
      </c>
      <c r="J10" s="108">
        <v>0</v>
      </c>
      <c r="K10" s="108">
        <v>2</v>
      </c>
      <c r="L10" s="106">
        <f>SUM(C10:K10)</f>
        <v>12</v>
      </c>
      <c r="M10" s="108">
        <v>9</v>
      </c>
      <c r="N10" s="108">
        <f>L10/M10*50</f>
        <v>66.666666666666657</v>
      </c>
    </row>
    <row r="11" spans="1:14">
      <c r="A11" t="s">
        <v>79</v>
      </c>
      <c r="B11" s="108" t="s">
        <v>21</v>
      </c>
      <c r="C11" s="108">
        <v>0</v>
      </c>
      <c r="D11" s="108">
        <v>2</v>
      </c>
      <c r="E11" s="108">
        <v>2</v>
      </c>
      <c r="F11" s="108">
        <v>1</v>
      </c>
      <c r="G11" s="108">
        <v>0</v>
      </c>
      <c r="H11" s="108">
        <v>0</v>
      </c>
      <c r="I11" s="108">
        <v>2</v>
      </c>
      <c r="J11" s="108">
        <v>2</v>
      </c>
      <c r="K11" s="108">
        <v>2</v>
      </c>
      <c r="L11" s="106">
        <f>SUM(C11:K11)</f>
        <v>11</v>
      </c>
      <c r="M11" s="108">
        <v>9</v>
      </c>
      <c r="N11" s="108">
        <f>L11/M11*50</f>
        <v>61.111111111111114</v>
      </c>
    </row>
    <row r="12" spans="1:14">
      <c r="A12" t="s">
        <v>80</v>
      </c>
      <c r="B12" s="108" t="s">
        <v>40</v>
      </c>
      <c r="C12" s="108">
        <v>2</v>
      </c>
      <c r="D12" s="108">
        <v>2</v>
      </c>
      <c r="F12" s="108">
        <v>0</v>
      </c>
      <c r="G12" s="108">
        <v>2</v>
      </c>
      <c r="I12" s="108">
        <v>0</v>
      </c>
      <c r="J12" s="108">
        <v>2</v>
      </c>
      <c r="K12" s="108">
        <v>0</v>
      </c>
      <c r="L12" s="106">
        <f>SUM(C12:K12)</f>
        <v>8</v>
      </c>
      <c r="M12" s="108">
        <v>7</v>
      </c>
      <c r="N12" s="108">
        <f>L12/M12*50</f>
        <v>57.142857142857139</v>
      </c>
    </row>
    <row r="13" spans="1:14">
      <c r="A13" t="s">
        <v>80</v>
      </c>
      <c r="B13" s="108" t="s">
        <v>46</v>
      </c>
      <c r="C13" s="108">
        <v>0</v>
      </c>
      <c r="D13" s="108">
        <v>2</v>
      </c>
      <c r="E13" s="108">
        <v>1</v>
      </c>
      <c r="G13" s="108">
        <v>0</v>
      </c>
      <c r="H13" s="108">
        <v>2</v>
      </c>
      <c r="J13" s="108">
        <v>1</v>
      </c>
      <c r="K13" s="108">
        <v>2</v>
      </c>
      <c r="L13" s="106">
        <f>SUM(C13:K13)</f>
        <v>8</v>
      </c>
      <c r="M13" s="108">
        <v>7</v>
      </c>
      <c r="N13" s="108">
        <f>L13/M13*50</f>
        <v>57.142857142857139</v>
      </c>
    </row>
    <row r="14" spans="1:14">
      <c r="A14" t="s">
        <v>81</v>
      </c>
      <c r="B14" s="108" t="s">
        <v>17</v>
      </c>
      <c r="C14" s="108">
        <v>0</v>
      </c>
      <c r="D14" s="108">
        <v>0</v>
      </c>
      <c r="E14" s="108">
        <v>2</v>
      </c>
      <c r="F14" s="108">
        <v>2</v>
      </c>
      <c r="G14" s="108">
        <v>0</v>
      </c>
      <c r="I14" s="108">
        <v>2</v>
      </c>
      <c r="J14" s="108">
        <v>2</v>
      </c>
      <c r="K14" s="108">
        <v>1</v>
      </c>
      <c r="L14" s="106">
        <f>SUM(C14:K14)</f>
        <v>9</v>
      </c>
      <c r="M14" s="108">
        <v>8</v>
      </c>
      <c r="N14" s="108">
        <f>L14/M14*50</f>
        <v>56.25</v>
      </c>
    </row>
    <row r="15" spans="1:14">
      <c r="A15" t="s">
        <v>82</v>
      </c>
      <c r="B15" s="108" t="s">
        <v>42</v>
      </c>
      <c r="C15" s="108">
        <v>2</v>
      </c>
      <c r="D15" s="108">
        <v>1</v>
      </c>
      <c r="E15" s="108">
        <v>1</v>
      </c>
      <c r="F15" s="108">
        <v>1</v>
      </c>
      <c r="G15" s="108">
        <v>1</v>
      </c>
      <c r="H15" s="108">
        <v>0</v>
      </c>
      <c r="I15" s="108">
        <v>1</v>
      </c>
      <c r="J15" s="108">
        <v>1</v>
      </c>
      <c r="K15" s="108">
        <v>2</v>
      </c>
      <c r="L15" s="106">
        <f>SUM(C15:K15)</f>
        <v>10</v>
      </c>
      <c r="M15" s="108">
        <v>9</v>
      </c>
      <c r="N15" s="108">
        <f>L15/M15*50</f>
        <v>55.555555555555557</v>
      </c>
    </row>
    <row r="16" spans="1:14">
      <c r="A16" t="s">
        <v>83</v>
      </c>
      <c r="B16" s="108" t="s">
        <v>11</v>
      </c>
      <c r="C16" s="108">
        <v>0</v>
      </c>
      <c r="D16" s="108">
        <v>1</v>
      </c>
      <c r="E16" s="108">
        <v>1</v>
      </c>
      <c r="F16" s="108">
        <v>1</v>
      </c>
      <c r="G16" s="108">
        <v>2</v>
      </c>
      <c r="H16" s="108">
        <v>2</v>
      </c>
      <c r="I16" s="108">
        <v>0</v>
      </c>
      <c r="J16" s="108">
        <v>0</v>
      </c>
      <c r="K16" s="108">
        <v>2</v>
      </c>
      <c r="L16" s="106">
        <f>SUM(C16:K16)</f>
        <v>9</v>
      </c>
      <c r="M16" s="108">
        <v>9</v>
      </c>
      <c r="N16" s="108">
        <f>L16/M16*50</f>
        <v>50</v>
      </c>
    </row>
    <row r="17" spans="1:14">
      <c r="A17" t="s">
        <v>84</v>
      </c>
      <c r="B17" s="108" t="s">
        <v>43</v>
      </c>
      <c r="C17" s="108">
        <v>2</v>
      </c>
      <c r="D17" s="108">
        <v>2</v>
      </c>
      <c r="E17" s="108">
        <v>0</v>
      </c>
      <c r="F17" s="108">
        <v>2</v>
      </c>
      <c r="G17" s="108">
        <v>0</v>
      </c>
      <c r="H17" s="108">
        <v>0</v>
      </c>
      <c r="I17" s="108">
        <v>0</v>
      </c>
      <c r="J17" s="108">
        <v>1</v>
      </c>
      <c r="K17" s="108">
        <v>1</v>
      </c>
      <c r="L17" s="106">
        <f>SUM(C17:K17)</f>
        <v>8</v>
      </c>
      <c r="M17" s="108">
        <v>9</v>
      </c>
      <c r="N17" s="108">
        <f>L17/M17*50</f>
        <v>44.444444444444443</v>
      </c>
    </row>
    <row r="18" spans="1:14">
      <c r="A18" t="s">
        <v>84</v>
      </c>
      <c r="B18" s="108" t="s">
        <v>20</v>
      </c>
      <c r="C18" s="108">
        <v>2</v>
      </c>
      <c r="D18" s="108">
        <v>2</v>
      </c>
      <c r="E18" s="108">
        <v>1</v>
      </c>
      <c r="F18" s="108">
        <v>0</v>
      </c>
      <c r="G18" s="108">
        <v>0</v>
      </c>
      <c r="H18" s="108">
        <v>0</v>
      </c>
      <c r="I18" s="108">
        <v>1</v>
      </c>
      <c r="J18" s="108">
        <v>0</v>
      </c>
      <c r="K18" s="108">
        <v>2</v>
      </c>
      <c r="L18" s="106">
        <f>SUM(C18:K18)</f>
        <v>8</v>
      </c>
      <c r="M18" s="108">
        <v>9</v>
      </c>
      <c r="N18" s="108">
        <f>L18/M18*50</f>
        <v>44.444444444444443</v>
      </c>
    </row>
    <row r="19" spans="1:14">
      <c r="A19" t="s">
        <v>84</v>
      </c>
      <c r="B19" s="108" t="s">
        <v>14</v>
      </c>
      <c r="C19" s="108">
        <v>1</v>
      </c>
      <c r="D19" s="108">
        <v>0</v>
      </c>
      <c r="E19" s="108">
        <v>0</v>
      </c>
      <c r="F19" s="108">
        <v>2</v>
      </c>
      <c r="G19" s="108">
        <v>2</v>
      </c>
      <c r="H19" s="108">
        <v>1</v>
      </c>
      <c r="I19" s="108">
        <v>0</v>
      </c>
      <c r="J19" s="108">
        <v>2</v>
      </c>
      <c r="K19" s="108">
        <v>0</v>
      </c>
      <c r="L19" s="106">
        <f>SUM(C19:K19)</f>
        <v>8</v>
      </c>
      <c r="M19" s="108">
        <v>9</v>
      </c>
      <c r="N19" s="108">
        <f>L19/M19*50</f>
        <v>44.444444444444443</v>
      </c>
    </row>
    <row r="20" spans="1:14">
      <c r="A20" t="s">
        <v>85</v>
      </c>
      <c r="B20" s="108" t="s">
        <v>47</v>
      </c>
      <c r="C20" s="108">
        <v>2</v>
      </c>
      <c r="D20" s="108">
        <v>0</v>
      </c>
      <c r="E20" s="108">
        <v>0</v>
      </c>
      <c r="F20" s="108">
        <v>0</v>
      </c>
      <c r="G20" s="108">
        <v>1</v>
      </c>
      <c r="H20" s="108">
        <v>2</v>
      </c>
      <c r="I20" s="108">
        <v>1</v>
      </c>
      <c r="J20" s="108">
        <v>0</v>
      </c>
      <c r="K20" s="108">
        <v>0</v>
      </c>
      <c r="L20" s="106">
        <f>SUM(C20:K20)</f>
        <v>6</v>
      </c>
      <c r="M20" s="108">
        <v>9</v>
      </c>
      <c r="N20" s="108">
        <f>L20/M20*50</f>
        <v>33.333333333333329</v>
      </c>
    </row>
    <row r="21" spans="1:14">
      <c r="A21" t="s">
        <v>85</v>
      </c>
      <c r="B21" s="108" t="s">
        <v>30</v>
      </c>
      <c r="C21" s="108">
        <v>0</v>
      </c>
      <c r="D21" s="108">
        <v>0</v>
      </c>
      <c r="E21" s="108">
        <v>2</v>
      </c>
      <c r="F21" s="108">
        <v>2</v>
      </c>
      <c r="G21" s="108">
        <v>1</v>
      </c>
      <c r="H21" s="108">
        <v>0</v>
      </c>
      <c r="I21" s="108">
        <v>0</v>
      </c>
      <c r="J21" s="108">
        <v>1</v>
      </c>
      <c r="K21" s="108">
        <v>0</v>
      </c>
      <c r="L21" s="106">
        <f>SUM(C21:K21)</f>
        <v>6</v>
      </c>
      <c r="M21" s="108">
        <v>9</v>
      </c>
      <c r="N21" s="108">
        <f>L21/M21*50</f>
        <v>33.333333333333329</v>
      </c>
    </row>
    <row r="22" spans="1:14">
      <c r="A22" t="s">
        <v>85</v>
      </c>
      <c r="B22" s="108" t="s">
        <v>33</v>
      </c>
      <c r="C22" s="108">
        <v>0</v>
      </c>
      <c r="D22" s="108">
        <v>0</v>
      </c>
      <c r="E22" s="108">
        <v>2</v>
      </c>
      <c r="F22" s="108">
        <v>1</v>
      </c>
      <c r="G22" s="108">
        <v>0</v>
      </c>
      <c r="H22" s="108">
        <v>0</v>
      </c>
      <c r="I22" s="108">
        <v>2</v>
      </c>
      <c r="J22" s="108">
        <v>0</v>
      </c>
      <c r="K22" s="108">
        <v>1</v>
      </c>
      <c r="L22" s="106">
        <f>SUM(C22:K22)</f>
        <v>6</v>
      </c>
      <c r="M22" s="108">
        <v>9</v>
      </c>
      <c r="N22" s="108">
        <f>L22/M22*50</f>
        <v>33.333333333333329</v>
      </c>
    </row>
    <row r="23" spans="1:14">
      <c r="A23" t="s">
        <v>86</v>
      </c>
      <c r="B23" s="108" t="s">
        <v>29</v>
      </c>
      <c r="D23" s="108">
        <v>0</v>
      </c>
      <c r="E23" s="108">
        <v>0</v>
      </c>
      <c r="F23" s="108">
        <v>0</v>
      </c>
      <c r="H23" s="108">
        <v>2</v>
      </c>
      <c r="I23" s="108">
        <v>2</v>
      </c>
      <c r="J23" s="108">
        <v>0</v>
      </c>
      <c r="L23" s="106">
        <f>SUM(C23:K23)</f>
        <v>4</v>
      </c>
      <c r="M23" s="108">
        <v>6</v>
      </c>
      <c r="N23" s="108">
        <f>L23/M23*50</f>
        <v>33.333333333333329</v>
      </c>
    </row>
    <row r="24" spans="1:14">
      <c r="A24" t="s">
        <v>87</v>
      </c>
      <c r="B24" s="108" t="s">
        <v>28</v>
      </c>
      <c r="C24" s="108">
        <v>2</v>
      </c>
      <c r="D24" s="108">
        <v>1</v>
      </c>
      <c r="E24" s="108">
        <v>0</v>
      </c>
      <c r="G24" s="108">
        <v>1</v>
      </c>
      <c r="H24" s="108">
        <v>0</v>
      </c>
      <c r="I24" s="108">
        <v>0</v>
      </c>
      <c r="J24" s="108">
        <v>1</v>
      </c>
      <c r="K24" s="108">
        <v>0</v>
      </c>
      <c r="L24" s="106">
        <f>SUM(C24:K24)</f>
        <v>5</v>
      </c>
      <c r="M24" s="108">
        <v>8</v>
      </c>
      <c r="N24" s="108">
        <f>L24/M24*50</f>
        <v>31.25</v>
      </c>
    </row>
    <row r="25" spans="1:14">
      <c r="A25" t="s">
        <v>88</v>
      </c>
      <c r="B25" s="108" t="s">
        <v>27</v>
      </c>
      <c r="E25" s="108">
        <v>0</v>
      </c>
      <c r="F25" s="108">
        <v>0</v>
      </c>
      <c r="H25" s="108">
        <v>0</v>
      </c>
      <c r="I25" s="108">
        <v>1</v>
      </c>
      <c r="J25" s="108">
        <v>2</v>
      </c>
      <c r="L25" s="106">
        <f>SUM(C25:K25)</f>
        <v>3</v>
      </c>
      <c r="M25" s="108">
        <v>5</v>
      </c>
      <c r="N25" s="108">
        <f>L25/M25*50</f>
        <v>30</v>
      </c>
    </row>
    <row r="26" spans="1:14">
      <c r="A26" t="s">
        <v>88</v>
      </c>
      <c r="B26" s="108" t="s">
        <v>18</v>
      </c>
      <c r="C26" s="108">
        <v>0</v>
      </c>
      <c r="E26" s="108">
        <v>1</v>
      </c>
      <c r="F26" s="108">
        <v>0</v>
      </c>
      <c r="G26" s="108">
        <v>2</v>
      </c>
      <c r="K26" s="108">
        <v>0</v>
      </c>
      <c r="L26" s="106">
        <f>SUM(C26:K26)</f>
        <v>3</v>
      </c>
      <c r="M26" s="108">
        <v>5</v>
      </c>
      <c r="N26" s="108">
        <f>L26/M26*50</f>
        <v>30</v>
      </c>
    </row>
    <row r="27" spans="1:14">
      <c r="A27" t="s">
        <v>89</v>
      </c>
      <c r="B27" s="108" t="s">
        <v>15</v>
      </c>
      <c r="C27" s="108">
        <v>0</v>
      </c>
      <c r="D27" s="108">
        <v>0</v>
      </c>
      <c r="E27" s="108">
        <v>1</v>
      </c>
      <c r="F27" s="108">
        <v>1</v>
      </c>
      <c r="G27" s="108">
        <v>2</v>
      </c>
      <c r="H27" s="108">
        <v>0</v>
      </c>
      <c r="I27" s="108">
        <v>0</v>
      </c>
      <c r="J27" s="108">
        <v>0</v>
      </c>
      <c r="K27" s="108">
        <v>1</v>
      </c>
      <c r="L27" s="106">
        <f>SUM(C27:K27)</f>
        <v>5</v>
      </c>
      <c r="M27" s="108">
        <v>9</v>
      </c>
      <c r="N27" s="108">
        <f>L27/M27*50</f>
        <v>27.777777777777779</v>
      </c>
    </row>
    <row r="28" spans="1:14">
      <c r="A28" t="s">
        <v>89</v>
      </c>
      <c r="B28" s="108" t="s">
        <v>31</v>
      </c>
      <c r="C28" s="108">
        <v>0</v>
      </c>
      <c r="D28" s="108">
        <v>0</v>
      </c>
      <c r="E28" s="108">
        <v>1</v>
      </c>
      <c r="F28" s="108">
        <v>1</v>
      </c>
      <c r="G28" s="108">
        <v>0</v>
      </c>
      <c r="H28" s="108">
        <v>2</v>
      </c>
      <c r="I28" s="108">
        <v>0</v>
      </c>
      <c r="J28" s="108">
        <v>1</v>
      </c>
      <c r="K28" s="108">
        <v>0</v>
      </c>
      <c r="L28" s="106">
        <f>SUM(C28:K28)</f>
        <v>5</v>
      </c>
      <c r="M28" s="108">
        <v>9</v>
      </c>
      <c r="N28" s="108">
        <f>L28/M28*50</f>
        <v>27.777777777777779</v>
      </c>
    </row>
    <row r="29" spans="1:14">
      <c r="A29" t="s">
        <v>89</v>
      </c>
      <c r="B29" s="108" t="s">
        <v>34</v>
      </c>
      <c r="C29" s="108">
        <v>0</v>
      </c>
      <c r="D29" s="108">
        <v>0</v>
      </c>
      <c r="E29" s="108">
        <v>0</v>
      </c>
      <c r="F29" s="108">
        <v>2</v>
      </c>
      <c r="G29" s="108">
        <v>1</v>
      </c>
      <c r="H29" s="108">
        <v>0</v>
      </c>
      <c r="I29" s="108">
        <v>2</v>
      </c>
      <c r="J29" s="108">
        <v>0</v>
      </c>
      <c r="K29" s="108">
        <v>0</v>
      </c>
      <c r="L29" s="106">
        <f>SUM(C29:K29)</f>
        <v>5</v>
      </c>
      <c r="M29" s="108">
        <v>9</v>
      </c>
      <c r="N29" s="108">
        <f>L29/M29*50</f>
        <v>27.777777777777779</v>
      </c>
    </row>
    <row r="30" spans="1:14">
      <c r="A30" t="s">
        <v>90</v>
      </c>
      <c r="B30" s="108" t="s">
        <v>35</v>
      </c>
      <c r="C30" s="108">
        <v>0</v>
      </c>
      <c r="D30" s="108">
        <v>0</v>
      </c>
      <c r="E30" s="108">
        <v>1</v>
      </c>
      <c r="F30" s="108">
        <v>0</v>
      </c>
      <c r="G30" s="108">
        <v>0</v>
      </c>
      <c r="H30" s="108">
        <v>2</v>
      </c>
      <c r="I30" s="108">
        <v>0</v>
      </c>
      <c r="J30" s="108">
        <v>0</v>
      </c>
      <c r="K30" s="108">
        <v>1</v>
      </c>
      <c r="L30" s="106">
        <f>SUM(C30:K30)</f>
        <v>4</v>
      </c>
      <c r="M30" s="108">
        <v>9</v>
      </c>
      <c r="N30" s="108">
        <f>L30/M30*50</f>
        <v>22.222222222222221</v>
      </c>
    </row>
    <row r="31" spans="1:14">
      <c r="A31" t="s">
        <v>91</v>
      </c>
      <c r="B31" s="108" t="s">
        <v>26</v>
      </c>
      <c r="C31" s="108">
        <v>0</v>
      </c>
      <c r="D31" s="108">
        <v>0</v>
      </c>
      <c r="F31" s="108">
        <v>1</v>
      </c>
      <c r="G31" s="108">
        <v>1</v>
      </c>
      <c r="H31" s="108">
        <v>1</v>
      </c>
      <c r="I31" s="108">
        <v>0</v>
      </c>
      <c r="J31" s="108">
        <v>0</v>
      </c>
      <c r="K31" s="108">
        <v>0</v>
      </c>
      <c r="L31" s="106">
        <f>SUM(C31:K31)</f>
        <v>3</v>
      </c>
      <c r="M31" s="108">
        <v>8</v>
      </c>
      <c r="N31" s="108">
        <f>L31/M31*50</f>
        <v>18.75</v>
      </c>
    </row>
    <row r="32" spans="1:14">
      <c r="A32" t="s">
        <v>92</v>
      </c>
      <c r="B32" s="108" t="s">
        <v>45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1</v>
      </c>
      <c r="K32" s="108">
        <v>2</v>
      </c>
      <c r="L32" s="106">
        <f>SUM(C32:K32)</f>
        <v>3</v>
      </c>
      <c r="M32" s="108">
        <v>9</v>
      </c>
      <c r="N32" s="108">
        <f>L32/M32*50</f>
        <v>16.666666666666664</v>
      </c>
    </row>
    <row r="33" spans="1:14">
      <c r="A33" t="s">
        <v>92</v>
      </c>
      <c r="B33" s="108" t="s">
        <v>23</v>
      </c>
      <c r="C33" s="108">
        <v>0</v>
      </c>
      <c r="D33" s="108">
        <v>0</v>
      </c>
      <c r="E33" s="108">
        <v>0</v>
      </c>
      <c r="F33" s="108">
        <v>0</v>
      </c>
      <c r="G33" s="108">
        <v>1</v>
      </c>
      <c r="H33" s="108">
        <v>0</v>
      </c>
      <c r="I33" s="108">
        <v>1</v>
      </c>
      <c r="J33" s="108">
        <v>1</v>
      </c>
      <c r="K33" s="108">
        <v>0</v>
      </c>
      <c r="L33" s="106">
        <f>SUM(C33:K33)</f>
        <v>3</v>
      </c>
      <c r="M33" s="108">
        <v>9</v>
      </c>
      <c r="N33" s="108">
        <f>L33/M33*50</f>
        <v>16.666666666666664</v>
      </c>
    </row>
  </sheetData>
  <sortState ref="B1:N57">
    <sortCondition descending="1" ref="N1:N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nevezések</vt:lpstr>
      <vt:lpstr>tabella</vt:lpstr>
      <vt:lpstr>mérkőzések</vt:lpstr>
      <vt:lpstr>Munka1</vt:lpstr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Szili Balázs</dc:creator>
  <cp:lastModifiedBy>Szili Balázs</cp:lastModifiedBy>
  <dcterms:created xsi:type="dcterms:W3CDTF">2019-04-12T13:12:09Z</dcterms:created>
  <dcterms:modified xsi:type="dcterms:W3CDTF">2019-04-13T21:00:53Z</dcterms:modified>
</cp:coreProperties>
</file>